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activeTab="6"/>
  </bookViews>
  <sheets>
    <sheet name="свод" sheetId="9" r:id="rId1"/>
    <sheet name="МП 1 " sheetId="26" r:id="rId2"/>
    <sheet name="МП 2" sheetId="11" r:id="rId3"/>
    <sheet name="МП 3" sheetId="12" r:id="rId4"/>
    <sheet name="МП4" sheetId="14" r:id="rId5"/>
    <sheet name="МП5" sheetId="15" r:id="rId6"/>
    <sheet name="МП6" sheetId="16" r:id="rId7"/>
    <sheet name="МП7" sheetId="17" r:id="rId8"/>
    <sheet name="МП8" sheetId="18" r:id="rId9"/>
    <sheet name="МП9" sheetId="19" r:id="rId10"/>
    <sheet name="МП10" sheetId="20" r:id="rId11"/>
    <sheet name="МП11" sheetId="21" r:id="rId12"/>
    <sheet name="МП12" sheetId="22" r:id="rId13"/>
    <sheet name="МП13" sheetId="23" r:id="rId14"/>
    <sheet name="МП14" sheetId="24" r:id="rId15"/>
    <sheet name="МП15" sheetId="25" r:id="rId16"/>
    <sheet name="МП16" sheetId="27" r:id="rId17"/>
    <sheet name="МП17" sheetId="28" r:id="rId18"/>
  </sheets>
  <definedNames>
    <definedName name="_xlnm._FilterDatabase" localSheetId="0" hidden="1">свод!$C$6:$I$190</definedName>
    <definedName name="OLE_LINK1" localSheetId="9">МП9!#REF!</definedName>
    <definedName name="_xlnm.Print_Titles" localSheetId="0">свод!$2:$6</definedName>
  </definedNames>
  <calcPr calcId="145621"/>
</workbook>
</file>

<file path=xl/calcChain.xml><?xml version="1.0" encoding="utf-8"?>
<calcChain xmlns="http://schemas.openxmlformats.org/spreadsheetml/2006/main">
  <c r="H229" i="9" l="1"/>
  <c r="G229" i="9" l="1"/>
  <c r="G28" i="9"/>
  <c r="H28" i="9"/>
  <c r="F12" i="27"/>
  <c r="G12" i="27"/>
  <c r="E12" i="27"/>
  <c r="F13" i="27"/>
  <c r="G13" i="27"/>
  <c r="E13" i="27"/>
  <c r="E16" i="27"/>
  <c r="G104" i="9"/>
  <c r="H104" i="9"/>
  <c r="F104" i="9"/>
  <c r="G105" i="9"/>
  <c r="H105" i="9"/>
  <c r="F105" i="9"/>
  <c r="G71" i="9" l="1"/>
  <c r="H71" i="9"/>
  <c r="G72" i="9"/>
  <c r="H72" i="9"/>
  <c r="F72" i="9"/>
  <c r="F71" i="9" s="1"/>
  <c r="G70" i="9"/>
  <c r="G69" i="9" s="1"/>
  <c r="H70" i="9"/>
  <c r="H69" i="9" s="1"/>
  <c r="F70" i="9"/>
  <c r="F69" i="9" s="1"/>
  <c r="G68" i="9"/>
  <c r="H68" i="9"/>
  <c r="F68" i="9"/>
  <c r="G67" i="9"/>
  <c r="H67" i="9"/>
  <c r="F67" i="9"/>
  <c r="G66" i="9"/>
  <c r="H66" i="9"/>
  <c r="F66" i="9"/>
  <c r="G65" i="9"/>
  <c r="H65" i="9"/>
  <c r="F65" i="9"/>
  <c r="G64" i="9"/>
  <c r="H64" i="9"/>
  <c r="F64" i="9"/>
  <c r="E16" i="12"/>
  <c r="F16" i="12"/>
  <c r="D16" i="12"/>
  <c r="E8" i="12"/>
  <c r="E7" i="12" s="1"/>
  <c r="F8" i="12"/>
  <c r="F7" i="12" s="1"/>
  <c r="D8" i="12"/>
  <c r="D7" i="12" s="1"/>
  <c r="G228" i="9"/>
  <c r="H228" i="9"/>
  <c r="F228" i="9"/>
  <c r="G227" i="9"/>
  <c r="H227" i="9"/>
  <c r="F227" i="9"/>
  <c r="G224" i="9"/>
  <c r="H224" i="9"/>
  <c r="F224" i="9"/>
  <c r="G223" i="9"/>
  <c r="H223" i="9"/>
  <c r="F223" i="9"/>
  <c r="G222" i="9"/>
  <c r="H222" i="9"/>
  <c r="F222" i="9"/>
  <c r="G221" i="9"/>
  <c r="H221" i="9"/>
  <c r="F221" i="9"/>
  <c r="G220" i="9"/>
  <c r="H220" i="9"/>
  <c r="F220" i="9"/>
  <c r="G219" i="9"/>
  <c r="H219" i="9"/>
  <c r="F219" i="9"/>
  <c r="E6" i="28"/>
  <c r="F6" i="28"/>
  <c r="D6" i="28"/>
  <c r="E9" i="28"/>
  <c r="F9" i="28"/>
  <c r="D9" i="28"/>
  <c r="E10" i="28"/>
  <c r="F10" i="28"/>
  <c r="D10" i="28"/>
  <c r="E19" i="28"/>
  <c r="F19" i="28"/>
  <c r="D19" i="28"/>
  <c r="E20" i="28"/>
  <c r="F20" i="28"/>
  <c r="D20" i="28"/>
  <c r="E11" i="28"/>
  <c r="F11" i="28"/>
  <c r="D11" i="28"/>
  <c r="F9" i="11"/>
  <c r="F8" i="11"/>
  <c r="E30" i="11"/>
  <c r="G30" i="11"/>
  <c r="H63" i="9" l="1"/>
  <c r="H62" i="9" s="1"/>
  <c r="H61" i="9" s="1"/>
  <c r="F5" i="12"/>
  <c r="E5" i="12"/>
  <c r="G63" i="9"/>
  <c r="G62" i="9" s="1"/>
  <c r="G61" i="9" s="1"/>
  <c r="D5" i="12"/>
  <c r="F63" i="9"/>
  <c r="F62" i="9" s="1"/>
  <c r="F61" i="9" s="1"/>
  <c r="G218" i="9"/>
  <c r="G217" i="9" s="1"/>
  <c r="F226" i="9"/>
  <c r="F225" i="9" s="1"/>
  <c r="G226" i="9"/>
  <c r="G225" i="9" s="1"/>
  <c r="H226" i="9"/>
  <c r="H225" i="9" s="1"/>
  <c r="H218" i="9"/>
  <c r="H217" i="9" s="1"/>
  <c r="F218" i="9"/>
  <c r="F217" i="9" s="1"/>
  <c r="G116" i="9"/>
  <c r="H116" i="9"/>
  <c r="F116" i="9"/>
  <c r="G115" i="9"/>
  <c r="H115" i="9"/>
  <c r="F115" i="9"/>
  <c r="G18" i="9"/>
  <c r="H18" i="9"/>
  <c r="F18" i="9"/>
  <c r="E11" i="26"/>
  <c r="E10" i="27"/>
  <c r="G216" i="9" l="1"/>
  <c r="G215" i="9" s="1"/>
  <c r="H216" i="9"/>
  <c r="H215" i="9" s="1"/>
  <c r="F216" i="9"/>
  <c r="F215" i="9" s="1"/>
  <c r="H111" i="9"/>
  <c r="F10" i="21"/>
  <c r="G13" i="21"/>
  <c r="E13" i="21"/>
  <c r="F10" i="18"/>
  <c r="G10" i="18"/>
  <c r="E10" i="18"/>
  <c r="F21" i="16"/>
  <c r="G21" i="16"/>
  <c r="E21" i="16"/>
  <c r="G153" i="9" l="1"/>
  <c r="G152" i="9" s="1"/>
  <c r="H153" i="9"/>
  <c r="H152" i="9" s="1"/>
  <c r="F153" i="9"/>
  <c r="F152" i="9" s="1"/>
  <c r="G27" i="26"/>
  <c r="F22" i="26"/>
  <c r="G22" i="26"/>
  <c r="E21" i="20" l="1"/>
  <c r="F26" i="20"/>
  <c r="F25" i="20" s="1"/>
  <c r="G26" i="20"/>
  <c r="G25" i="20" s="1"/>
  <c r="E26" i="20"/>
  <c r="E25" i="20" s="1"/>
  <c r="E10" i="20" l="1"/>
  <c r="G214" i="9"/>
  <c r="G213" i="9" s="1"/>
  <c r="H214" i="9"/>
  <c r="H213" i="9" s="1"/>
  <c r="F214" i="9"/>
  <c r="F213" i="9" s="1"/>
  <c r="G212" i="9"/>
  <c r="H212" i="9"/>
  <c r="F212" i="9"/>
  <c r="G211" i="9"/>
  <c r="H211" i="9"/>
  <c r="F211" i="9"/>
  <c r="G210" i="9"/>
  <c r="H210" i="9"/>
  <c r="F210" i="9"/>
  <c r="G209" i="9"/>
  <c r="H209" i="9"/>
  <c r="F209" i="9"/>
  <c r="G207" i="9"/>
  <c r="G206" i="9" s="1"/>
  <c r="H207" i="9"/>
  <c r="H206" i="9" s="1"/>
  <c r="F207" i="9"/>
  <c r="F206" i="9" s="1"/>
  <c r="G203" i="9"/>
  <c r="H203" i="9"/>
  <c r="F203" i="9"/>
  <c r="G202" i="9"/>
  <c r="H202" i="9"/>
  <c r="F202" i="9"/>
  <c r="G201" i="9"/>
  <c r="H201" i="9"/>
  <c r="F201" i="9"/>
  <c r="G198" i="9"/>
  <c r="H198" i="9"/>
  <c r="F198" i="9"/>
  <c r="G195" i="9"/>
  <c r="H195" i="9"/>
  <c r="F195" i="9"/>
  <c r="G194" i="9"/>
  <c r="H194" i="9"/>
  <c r="F194" i="9"/>
  <c r="G193" i="9"/>
  <c r="H193" i="9"/>
  <c r="F193" i="9"/>
  <c r="G192" i="9"/>
  <c r="H192" i="9"/>
  <c r="F192" i="9"/>
  <c r="G191" i="9"/>
  <c r="H191" i="9"/>
  <c r="F191" i="9"/>
  <c r="G188" i="9"/>
  <c r="H188" i="9"/>
  <c r="F188" i="9"/>
  <c r="G151" i="9"/>
  <c r="H151" i="9"/>
  <c r="F151" i="9"/>
  <c r="G121" i="9"/>
  <c r="H121" i="9"/>
  <c r="F121" i="9"/>
  <c r="G129" i="9"/>
  <c r="H129" i="9"/>
  <c r="F129" i="9"/>
  <c r="G128" i="9"/>
  <c r="H128" i="9"/>
  <c r="F128" i="9"/>
  <c r="G108" i="9"/>
  <c r="H108" i="9"/>
  <c r="F108" i="9"/>
  <c r="G101" i="9"/>
  <c r="H101" i="9"/>
  <c r="F101" i="9"/>
  <c r="F96" i="9" s="1"/>
  <c r="G57" i="9"/>
  <c r="H57" i="9"/>
  <c r="F57" i="9"/>
  <c r="F30" i="11"/>
  <c r="G49" i="9"/>
  <c r="H49" i="9"/>
  <c r="F49" i="9"/>
  <c r="G48" i="9"/>
  <c r="H48" i="9"/>
  <c r="F48" i="9"/>
  <c r="G47" i="9"/>
  <c r="H47" i="9"/>
  <c r="F47" i="9"/>
  <c r="G46" i="9"/>
  <c r="H46" i="9"/>
  <c r="F46" i="9"/>
  <c r="G45" i="9"/>
  <c r="H45" i="9"/>
  <c r="F45" i="9"/>
  <c r="G44" i="9"/>
  <c r="H44" i="9"/>
  <c r="F44" i="9"/>
  <c r="G43" i="9"/>
  <c r="H43" i="9"/>
  <c r="F43" i="9"/>
  <c r="G42" i="9"/>
  <c r="H42" i="9"/>
  <c r="F42" i="9"/>
  <c r="G41" i="9"/>
  <c r="H41" i="9"/>
  <c r="F41" i="9"/>
  <c r="G40" i="9"/>
  <c r="H40" i="9"/>
  <c r="F40" i="9"/>
  <c r="G39" i="9"/>
  <c r="H39" i="9"/>
  <c r="F39" i="9"/>
  <c r="G38" i="9"/>
  <c r="H38" i="9"/>
  <c r="F38" i="9"/>
  <c r="G34" i="9"/>
  <c r="H34" i="9"/>
  <c r="F34" i="9"/>
  <c r="F29" i="9"/>
  <c r="G26" i="9"/>
  <c r="H26" i="9"/>
  <c r="F26" i="9"/>
  <c r="G25" i="9"/>
  <c r="H25" i="9"/>
  <c r="F25" i="9"/>
  <c r="G23" i="9"/>
  <c r="H23" i="9"/>
  <c r="F23" i="9"/>
  <c r="G22" i="9"/>
  <c r="H22" i="9"/>
  <c r="F22" i="9"/>
  <c r="G20" i="9"/>
  <c r="H20" i="9"/>
  <c r="F20" i="9"/>
  <c r="F19" i="9" s="1"/>
  <c r="G17" i="9"/>
  <c r="H17" i="9"/>
  <c r="F17" i="9"/>
  <c r="G16" i="9"/>
  <c r="H16" i="9"/>
  <c r="F16" i="9"/>
  <c r="G15" i="9"/>
  <c r="H15" i="9"/>
  <c r="F15" i="9"/>
  <c r="G14" i="9"/>
  <c r="H14" i="9"/>
  <c r="F14" i="9"/>
  <c r="G13" i="9"/>
  <c r="H13" i="9"/>
  <c r="F13" i="9"/>
  <c r="G12" i="9"/>
  <c r="H12" i="9"/>
  <c r="F12" i="9"/>
  <c r="G11" i="9"/>
  <c r="H11" i="9"/>
  <c r="F11" i="9"/>
  <c r="G9" i="9"/>
  <c r="G8" i="9" s="1"/>
  <c r="H9" i="9"/>
  <c r="H8" i="9" s="1"/>
  <c r="F9" i="9"/>
  <c r="F22" i="27"/>
  <c r="G22" i="27"/>
  <c r="E22" i="27"/>
  <c r="F16" i="27"/>
  <c r="G16" i="27"/>
  <c r="F27" i="19"/>
  <c r="G27" i="19"/>
  <c r="F24" i="19"/>
  <c r="G24" i="19"/>
  <c r="F21" i="19"/>
  <c r="G21" i="19"/>
  <c r="F10" i="19"/>
  <c r="G10" i="19"/>
  <c r="E10" i="19"/>
  <c r="E8" i="25"/>
  <c r="G8" i="25"/>
  <c r="F8" i="25"/>
  <c r="F18" i="24"/>
  <c r="G18" i="24"/>
  <c r="E18" i="24"/>
  <c r="F25" i="24"/>
  <c r="G25" i="24"/>
  <c r="E25" i="24"/>
  <c r="F11" i="24"/>
  <c r="G11" i="24"/>
  <c r="E11" i="24"/>
  <c r="F9" i="17"/>
  <c r="F8" i="17" s="1"/>
  <c r="G9" i="17"/>
  <c r="G8" i="17" s="1"/>
  <c r="E9" i="17"/>
  <c r="E8" i="17" s="1"/>
  <c r="F9" i="14"/>
  <c r="G9" i="14"/>
  <c r="E9" i="14"/>
  <c r="G9" i="11"/>
  <c r="E9" i="11"/>
  <c r="F27" i="26"/>
  <c r="E27" i="26"/>
  <c r="G24" i="26"/>
  <c r="F24" i="26"/>
  <c r="E24" i="26"/>
  <c r="E22" i="26"/>
  <c r="G11" i="26"/>
  <c r="F11" i="26"/>
  <c r="G9" i="26"/>
  <c r="F9" i="26"/>
  <c r="E9" i="26"/>
  <c r="G10" i="9" l="1"/>
  <c r="F10" i="9"/>
  <c r="H10" i="9"/>
  <c r="F10" i="27"/>
  <c r="G204" i="9" s="1"/>
  <c r="H208" i="9"/>
  <c r="H205" i="9" s="1"/>
  <c r="F8" i="26"/>
  <c r="G208" i="9"/>
  <c r="G205" i="9" s="1"/>
  <c r="G10" i="27"/>
  <c r="H204" i="9" s="1"/>
  <c r="F208" i="9"/>
  <c r="F205" i="9" s="1"/>
  <c r="F204" i="9"/>
  <c r="G9" i="24"/>
  <c r="F9" i="24"/>
  <c r="E9" i="24"/>
  <c r="G8" i="26"/>
  <c r="G199" i="9"/>
  <c r="E8" i="26"/>
  <c r="F199" i="9"/>
  <c r="H199" i="9"/>
  <c r="F21" i="9"/>
  <c r="F28" i="9"/>
  <c r="G24" i="9"/>
  <c r="H21" i="9"/>
  <c r="H24" i="9"/>
  <c r="G21" i="9"/>
  <c r="F24" i="9"/>
  <c r="G176" i="9"/>
  <c r="G174" i="9" s="1"/>
  <c r="G173" i="9" s="1"/>
  <c r="H176" i="9"/>
  <c r="H174" i="9" s="1"/>
  <c r="H173" i="9" s="1"/>
  <c r="F176" i="9"/>
  <c r="F174" i="9" s="1"/>
  <c r="F173" i="9" s="1"/>
  <c r="H102" i="9"/>
  <c r="G102" i="9"/>
  <c r="F102" i="9"/>
  <c r="G76" i="9"/>
  <c r="H76" i="9"/>
  <c r="F76" i="9"/>
  <c r="G78" i="9"/>
  <c r="H78" i="9"/>
  <c r="F78" i="9"/>
  <c r="F10" i="23"/>
  <c r="G10" i="23"/>
  <c r="E10" i="23"/>
  <c r="G10" i="21"/>
  <c r="E10" i="21"/>
  <c r="E8" i="21" s="1"/>
  <c r="F156" i="9" s="1"/>
  <c r="F8" i="14"/>
  <c r="E8" i="14"/>
  <c r="G51" i="9"/>
  <c r="H51" i="9"/>
  <c r="F51" i="9"/>
  <c r="G80" i="9"/>
  <c r="H80" i="9"/>
  <c r="G79" i="9"/>
  <c r="H79" i="9"/>
  <c r="F79" i="9"/>
  <c r="F80" i="9"/>
  <c r="G8" i="14"/>
  <c r="H168" i="9"/>
  <c r="G168" i="9"/>
  <c r="F168" i="9"/>
  <c r="H77" i="9"/>
  <c r="G77" i="9"/>
  <c r="F77" i="9"/>
  <c r="H96" i="9"/>
  <c r="G96" i="9"/>
  <c r="G8" i="21" l="1"/>
  <c r="H156" i="9" s="1"/>
  <c r="F8" i="21"/>
  <c r="G156" i="9" s="1"/>
  <c r="H91" i="9"/>
  <c r="G91" i="9"/>
  <c r="H137" i="9"/>
  <c r="G137" i="9"/>
  <c r="F137" i="9"/>
  <c r="H133" i="9"/>
  <c r="H135" i="9"/>
  <c r="G135" i="9"/>
  <c r="F135" i="9"/>
  <c r="H134" i="9"/>
  <c r="G134" i="9"/>
  <c r="F134" i="9"/>
  <c r="H132" i="9"/>
  <c r="G132" i="9"/>
  <c r="F132" i="9"/>
  <c r="H127" i="9"/>
  <c r="H119" i="9" s="1"/>
  <c r="G127" i="9"/>
  <c r="G119" i="9" s="1"/>
  <c r="F127" i="9"/>
  <c r="F119" i="9" s="1"/>
  <c r="G133" i="9"/>
  <c r="E24" i="19"/>
  <c r="F133" i="9" s="1"/>
  <c r="H136" i="9"/>
  <c r="G136" i="9"/>
  <c r="E27" i="19"/>
  <c r="H130" i="9"/>
  <c r="G130" i="9"/>
  <c r="E36" i="11"/>
  <c r="E8" i="11" s="1"/>
  <c r="F27" i="9" s="1"/>
  <c r="F136" i="9" l="1"/>
  <c r="F8" i="19"/>
  <c r="H197" i="9"/>
  <c r="H196" i="9" s="1"/>
  <c r="G197" i="9"/>
  <c r="G196" i="9" s="1"/>
  <c r="F197" i="9"/>
  <c r="F196" i="9" s="1"/>
  <c r="H190" i="9"/>
  <c r="H189" i="9" s="1"/>
  <c r="G190" i="9"/>
  <c r="G189" i="9" s="1"/>
  <c r="F190" i="9"/>
  <c r="F189" i="9" s="1"/>
  <c r="H187" i="9"/>
  <c r="G187" i="9"/>
  <c r="F187" i="9"/>
  <c r="H186" i="9"/>
  <c r="G186" i="9"/>
  <c r="F186" i="9"/>
  <c r="H185" i="9"/>
  <c r="G185" i="9"/>
  <c r="F185" i="9"/>
  <c r="H184" i="9"/>
  <c r="G184" i="9"/>
  <c r="F184" i="9"/>
  <c r="G182" i="9" l="1"/>
  <c r="F182" i="9"/>
  <c r="H182" i="9"/>
  <c r="H90" i="9"/>
  <c r="H89" i="9" s="1"/>
  <c r="G90" i="9"/>
  <c r="G89" i="9" s="1"/>
  <c r="F90" i="9"/>
  <c r="F89" i="9" s="1"/>
  <c r="H85" i="9"/>
  <c r="H83" i="9" s="1"/>
  <c r="G85" i="9"/>
  <c r="G83" i="9" s="1"/>
  <c r="F85" i="9"/>
  <c r="F83" i="9" s="1"/>
  <c r="F172" i="9"/>
  <c r="F107" i="9"/>
  <c r="F106" i="9" s="1"/>
  <c r="G162" i="9" l="1"/>
  <c r="F162" i="9"/>
  <c r="H160" i="9"/>
  <c r="G160" i="9"/>
  <c r="F160" i="9"/>
  <c r="G113" i="9"/>
  <c r="G111" i="9" s="1"/>
  <c r="F113" i="9"/>
  <c r="F111" i="9" s="1"/>
  <c r="G19" i="16" l="1"/>
  <c r="F19" i="16"/>
  <c r="E19" i="16"/>
  <c r="F8" i="18"/>
  <c r="G109" i="9" s="1"/>
  <c r="G13" i="16"/>
  <c r="G8" i="16" s="1"/>
  <c r="F13" i="16"/>
  <c r="F8" i="16" s="1"/>
  <c r="E13" i="16"/>
  <c r="E8" i="16" s="1"/>
  <c r="E13" i="22"/>
  <c r="F169" i="9" s="1"/>
  <c r="E8" i="15" l="1"/>
  <c r="F81" i="9" s="1"/>
  <c r="G10" i="15"/>
  <c r="G8" i="15" s="1"/>
  <c r="H81" i="9" s="1"/>
  <c r="F10" i="15"/>
  <c r="E10" i="15"/>
  <c r="G16" i="15"/>
  <c r="F16" i="15"/>
  <c r="F8" i="15" s="1"/>
  <c r="G81" i="9" s="1"/>
  <c r="E16" i="15"/>
  <c r="G21" i="20"/>
  <c r="F21" i="20"/>
  <c r="G18" i="20"/>
  <c r="F18" i="20"/>
  <c r="E18" i="20"/>
  <c r="G15" i="20"/>
  <c r="F15" i="20"/>
  <c r="E15" i="20"/>
  <c r="G12" i="20"/>
  <c r="F12" i="20"/>
  <c r="F180" i="9"/>
  <c r="F8" i="9"/>
  <c r="F7" i="9" s="1"/>
  <c r="G10" i="20" l="1"/>
  <c r="F10" i="20"/>
  <c r="H107" i="9"/>
  <c r="H106" i="9" s="1"/>
  <c r="G107" i="9"/>
  <c r="G106" i="9" s="1"/>
  <c r="G36" i="11"/>
  <c r="G8" i="11" s="1"/>
  <c r="F36" i="11"/>
  <c r="G27" i="9" l="1"/>
  <c r="H27" i="9"/>
  <c r="H180" i="9"/>
  <c r="G180" i="9"/>
  <c r="H172" i="9"/>
  <c r="G172" i="9"/>
  <c r="H109" i="9"/>
  <c r="G140" i="9"/>
  <c r="H140" i="9"/>
  <c r="G19" i="9"/>
  <c r="H19" i="9"/>
  <c r="F8" i="23"/>
  <c r="G8" i="23"/>
  <c r="E8" i="23"/>
  <c r="G9" i="22"/>
  <c r="F9" i="22"/>
  <c r="E9" i="22"/>
  <c r="E7" i="22" s="1"/>
  <c r="H7" i="9" l="1"/>
  <c r="G7" i="9"/>
  <c r="E12" i="20"/>
  <c r="G117" i="9"/>
  <c r="F140" i="9" l="1"/>
  <c r="G8" i="19"/>
  <c r="H117" i="9" s="1"/>
  <c r="G13" i="22" l="1"/>
  <c r="E21" i="19"/>
  <c r="E8" i="19" s="1"/>
  <c r="F130" i="9" l="1"/>
  <c r="F117" i="9" s="1"/>
  <c r="F91" i="9" l="1"/>
  <c r="H171" i="9" l="1"/>
  <c r="G171" i="9"/>
  <c r="F171" i="9"/>
  <c r="H167" i="9"/>
  <c r="H165" i="9" s="1"/>
  <c r="G167" i="9"/>
  <c r="G165" i="9" s="1"/>
  <c r="F167" i="9"/>
  <c r="F165" i="9" s="1"/>
  <c r="F163" i="9" s="1"/>
  <c r="H162" i="9"/>
  <c r="H159" i="9"/>
  <c r="G159" i="9"/>
  <c r="G158" i="9" s="1"/>
  <c r="F159" i="9"/>
  <c r="F158" i="9" s="1"/>
  <c r="H150" i="9"/>
  <c r="G150" i="9"/>
  <c r="F150" i="9"/>
  <c r="H147" i="9"/>
  <c r="G147" i="9"/>
  <c r="F147" i="9"/>
  <c r="H144" i="9"/>
  <c r="G144" i="9"/>
  <c r="F144" i="9"/>
  <c r="H142" i="9"/>
  <c r="G142" i="9"/>
  <c r="F142" i="9"/>
  <c r="H75" i="9"/>
  <c r="G75" i="9"/>
  <c r="F75" i="9"/>
  <c r="H169" i="9"/>
  <c r="F13" i="22"/>
  <c r="G169" i="9" s="1"/>
  <c r="H148" i="9"/>
  <c r="G148" i="9"/>
  <c r="F148" i="9"/>
  <c r="H145" i="9"/>
  <c r="G145" i="9"/>
  <c r="F145" i="9"/>
  <c r="H143" i="9"/>
  <c r="G143" i="9"/>
  <c r="F143" i="9"/>
  <c r="H74" i="9"/>
  <c r="G74" i="9"/>
  <c r="F74" i="9"/>
  <c r="H73" i="9"/>
  <c r="G73" i="9"/>
  <c r="F73" i="9"/>
  <c r="G8" i="18"/>
  <c r="E8" i="18"/>
  <c r="F109" i="9" s="1"/>
  <c r="F154" i="9"/>
  <c r="G154" i="9"/>
  <c r="H138" i="9" l="1"/>
  <c r="F138" i="9"/>
  <c r="F229" i="9" s="1"/>
  <c r="G138" i="9"/>
  <c r="H158" i="9"/>
  <c r="H163" i="9"/>
  <c r="G163" i="9"/>
  <c r="F7" i="22"/>
  <c r="G7" i="22"/>
  <c r="H154" i="9"/>
</calcChain>
</file>

<file path=xl/sharedStrings.xml><?xml version="1.0" encoding="utf-8"?>
<sst xmlns="http://schemas.openxmlformats.org/spreadsheetml/2006/main" count="1193" uniqueCount="363">
  <si>
    <t>Статус</t>
  </si>
  <si>
    <t xml:space="preserve">Наименование муниципальной программы, подпрограммы муниципальной программы </t>
  </si>
  <si>
    <t>Ответственный исполнитель, соисполнители, заказчик-координатор</t>
  </si>
  <si>
    <t>Расходы (тыс. руб.), годы</t>
  </si>
  <si>
    <t>сводная бюджетная роспись, план на 1 января отчетного года</t>
  </si>
  <si>
    <t>кассовое исполнение</t>
  </si>
  <si>
    <t xml:space="preserve">Муниципальная программа </t>
  </si>
  <si>
    <t>всего</t>
  </si>
  <si>
    <t xml:space="preserve">Подпрограмма 1 </t>
  </si>
  <si>
    <t xml:space="preserve">Основное мероприятие 1.1 </t>
  </si>
  <si>
    <t xml:space="preserve">Основное мероприятие 1.2 </t>
  </si>
  <si>
    <t>сводная бюджетная роспись на отчетную дату</t>
  </si>
  <si>
    <t>Причины неисполнения</t>
  </si>
  <si>
    <t>Развитие физической культуры и массового спорта</t>
  </si>
  <si>
    <t>Основное мероприятие 1.3</t>
  </si>
  <si>
    <t>Подпрограмма 2</t>
  </si>
  <si>
    <t xml:space="preserve">Основное мероприятие 2.1 </t>
  </si>
  <si>
    <t xml:space="preserve">Основное мероприятие 2.3 </t>
  </si>
  <si>
    <t xml:space="preserve">Основное мероприятие 2.4 </t>
  </si>
  <si>
    <t>Основное мероприятие 2.7</t>
  </si>
  <si>
    <t>Основное мероприятие 2.8</t>
  </si>
  <si>
    <t>Основное мероприятие 2.9</t>
  </si>
  <si>
    <t xml:space="preserve"> итого</t>
  </si>
  <si>
    <t>Подпрограмма 3</t>
  </si>
  <si>
    <t>Основное мероприятие 3.1</t>
  </si>
  <si>
    <t>ММБУК "Гагинская централизованная клубная система</t>
  </si>
  <si>
    <t>МБОУК ДОД «Гагинская Детская школа искусств».</t>
  </si>
  <si>
    <t>Основное мероприятие 3.2</t>
  </si>
  <si>
    <t>Подпрограмма 4</t>
  </si>
  <si>
    <t xml:space="preserve"> Муниципальная программа </t>
  </si>
  <si>
    <t>Управление сельского хозяйства</t>
  </si>
  <si>
    <t>Повышение заинтересованности в распространении передового опыта в АПК и улучшение результатов деятельности по производству, переработке и хранению с/х продукции, оказанию услуг и выполнению работ для с/х организаций (проведение конкурсов, выставок,семинаров и других мероприятий)</t>
  </si>
  <si>
    <t>Улучшение жилищных условий граждан, проживающих в сельской местности, в том числе молодых семей и молодых специалистов «возмещение 50% стоимости изготовления проектно- сметной документации по улучшению жилищных условий»</t>
  </si>
  <si>
    <t>Развитие общего образования</t>
  </si>
  <si>
    <t xml:space="preserve">Обеспечение деятельности общеобразовательных организаций, подведомственных РОНО, на основе муниципальных заданий  </t>
  </si>
  <si>
    <t>Основное мероприятие 1.7</t>
  </si>
  <si>
    <t>Развитие дополнительного образования и воспитания детей и молодежи</t>
  </si>
  <si>
    <t xml:space="preserve">Содействие интеллектуальному, духовно-нравственному развитию детей, реализации личности ребенка в интересах общества, создание условий для выявления и творческого развития одаренных и талантливых детей и молодежи, развитие мотивации у детей к познанию и творчеству </t>
  </si>
  <si>
    <t xml:space="preserve">Профилактика асоциальных явлений в детской и молодежной среде, формирование здорового образа жизни </t>
  </si>
  <si>
    <t xml:space="preserve">Мероприятия, направленные на противодействие немедицинскому использования наркотических средств </t>
  </si>
  <si>
    <t xml:space="preserve">Организация мероприятий для обучающихся ОО - победителей и призеров областных и всероссийских этапов конкурсов, олимпиад, соревнований, отличников учебы, лидеров и руководителей детских и молодежных общественных объединений, советов старшеклассников </t>
  </si>
  <si>
    <t xml:space="preserve">Организация отдыха и оздоровления детей </t>
  </si>
  <si>
    <t>Основное мероприятие 2.13</t>
  </si>
  <si>
    <t>Обеспечение деятельности общеобразовательных организаций, подведомственных УО, на основе муниципальных заданий</t>
  </si>
  <si>
    <t>Развитие системы оценки качества образования и информационной прозрачности системы образования</t>
  </si>
  <si>
    <t xml:space="preserve">Включение потребителей образовательных услуг в оценку деятельности системы образования через развитие механизмов внешней оценки качества образования и государственно- общественного управления </t>
  </si>
  <si>
    <t>Патриотическое воспитание и подготовка граждан в Гагинском муниципальном районе к военной службе</t>
  </si>
  <si>
    <t>Развитие системы военно-спортивных и военно-прикладных мероприятий для молодежи призывного возраста  (Зарница и военные сборы)</t>
  </si>
  <si>
    <t>Подпрограмма 5</t>
  </si>
  <si>
    <t>Ресурсное обеспечение сферы образования в Гагинском муниципальном районе</t>
  </si>
  <si>
    <t>Основное мероприятие 5.3</t>
  </si>
  <si>
    <t xml:space="preserve">Укрепление материально- технической базы ОО, подготовка к новому учебному году, аварийные работы, реализация планов укрепления материально- технической базы ОО, планов мероприятий по противопожарной безопасности муниципальных ОО, модернизация и обновление автобусного парка для перевозки учащихся </t>
  </si>
  <si>
    <t>Подпрограмма 7</t>
  </si>
  <si>
    <t>Обеспечение реализации муниципальной программы</t>
  </si>
  <si>
    <t>Финансовое управление</t>
  </si>
  <si>
    <t>Основное мероприятие 4.1</t>
  </si>
  <si>
    <t>Обеспечение деятельности финансового управления</t>
  </si>
  <si>
    <t>Проведение мероприятий, способствующих созданию благоприятных условий для ведения малого бизнеса</t>
  </si>
  <si>
    <t>Финансовая и инвестиционная поддержка субъектов малого  предпринимательства</t>
  </si>
  <si>
    <t>Основное мероприятие 1</t>
  </si>
  <si>
    <t>Основное мероприятие 1.5</t>
  </si>
  <si>
    <t>Отдел капитального строительства</t>
  </si>
  <si>
    <t>Развитие агропромышленного комплекса Гагинского муниципального района Нижегородской области</t>
  </si>
  <si>
    <t>Основное мероприятие 4.6</t>
  </si>
  <si>
    <t>Содействие развитию малого предпринимательства</t>
  </si>
  <si>
    <t>Отдел культуры, спорта и молодежной политики</t>
  </si>
  <si>
    <t>Проведение мероприятий в рамках реализации молодежной политики</t>
  </si>
  <si>
    <t>Развитие социальной и инженерной инфраструктуры</t>
  </si>
  <si>
    <t>Межведомтсвенная комиссия по профилактике правонарушений</t>
  </si>
  <si>
    <t xml:space="preserve">Межведомственная комиссия по профилактике правонарушений </t>
  </si>
  <si>
    <t>Основное мероприятие 1.2</t>
  </si>
  <si>
    <t>Обеспечение  перечисления средств органов местного самоуправления, предусмотренных на предоставление социальных выплат молодым семьям на приобретение (строительство) жилья</t>
  </si>
  <si>
    <t>Старшее поколение</t>
  </si>
  <si>
    <t>организация мероприятий с гражданнами пожилого возроста и инвалидами с целью реализации оздоровительных, социокультурных потребностей, выявления интеллектуального и творческого потенциала пожилых людей</t>
  </si>
  <si>
    <t>Ветераны боевых действий</t>
  </si>
  <si>
    <t>Организация мероприятий направленных на сохранение памяти о погибших участниках боевых действий, патриотическое воспитание молодежи</t>
  </si>
  <si>
    <t>Социальная поддержка семьи и детей</t>
  </si>
  <si>
    <t>Организация мероприятий, направленных на пропаганду семейного образа жизни</t>
  </si>
  <si>
    <t>Развитие мер социальной поддержки отдельных категорий граждан</t>
  </si>
  <si>
    <t>Основное мероприятие 4.2</t>
  </si>
  <si>
    <t xml:space="preserve">Подпрограмма 2 </t>
  </si>
  <si>
    <t>Совершенствование учета и разграничения муниципального имущества, его структуризация, классификация и содержание объектов недвижимости</t>
  </si>
  <si>
    <t>Организация, подготовка и осуществление процедур по предоставлению в аренду земельных участков, находящихся в муниципальной собственности</t>
  </si>
  <si>
    <t>Всего</t>
  </si>
  <si>
    <t>Муниципальная программа 5</t>
  </si>
  <si>
    <t>Муниципальная программа 4</t>
  </si>
  <si>
    <t>Муниципальная программа 3</t>
  </si>
  <si>
    <t>Муниципальная программа 2</t>
  </si>
  <si>
    <t>Муниципальная программа 1</t>
  </si>
  <si>
    <t>Муниципальная программа 8</t>
  </si>
  <si>
    <t xml:space="preserve">Изготовление проектно-сметной документацией для строительства социальной и инженерной инфраструктуры </t>
  </si>
  <si>
    <t>Муниципальная программа 10</t>
  </si>
  <si>
    <t>Муниципальная программа 11</t>
  </si>
  <si>
    <t>Муниципальная программа 12</t>
  </si>
  <si>
    <t>Муниципальная программа 13</t>
  </si>
  <si>
    <t>Основное мероприятие 2.2</t>
  </si>
  <si>
    <t>Петрушова Г.Б. директор УСЗН Гагинского района</t>
  </si>
  <si>
    <t>Запекин А.И. председатель Совета ветеранов Афгнистана и Чечни</t>
  </si>
  <si>
    <t>Петрушова Г.Б. директор УСЗН Гагинского района, Бубнова Л.И. Общественная организация "Совет ветеранов", Кудашкина М.И. Общественная организация "Районное общество инвалидов"</t>
  </si>
  <si>
    <t>Развитие культуры</t>
  </si>
  <si>
    <t>Развитие и сохранение культуры  и искуства Гагинского муниципального района Нижегородской области</t>
  </si>
  <si>
    <t>Обеспечение  реализации  муниципальной  программы</t>
  </si>
  <si>
    <t>Осуществление полномочий по поддержке  сельскохозяйственного производства</t>
  </si>
  <si>
    <t>Основное мероприятие 1.4</t>
  </si>
  <si>
    <t xml:space="preserve">Основное мероприятие 3.1 </t>
  </si>
  <si>
    <t>Обеспечение функционирования модели персонифицированного финансирования дополнительного образования детей</t>
  </si>
  <si>
    <t>Основное мероприятие 2.14</t>
  </si>
  <si>
    <t>Основное мероприяттие 5,2</t>
  </si>
  <si>
    <t>Районные педагогические конференции,торжественные мероприятия с педагогами, праздничные и юбилейные мероприятия подведомственных образовательных организаций</t>
  </si>
  <si>
    <t>РОНО</t>
  </si>
  <si>
    <t>Основное мероприятие 7.1</t>
  </si>
  <si>
    <t>Основное мероприятие 7.2</t>
  </si>
  <si>
    <t>Содержание аппарата управления</t>
  </si>
  <si>
    <t>Содержание учебно- методических кабинетов, централизованных бухгалтерий, групп хозяйственного обслуживания мун.учреждений</t>
  </si>
  <si>
    <t>Защита населения и территории от ЧС природного и техногенного характера</t>
  </si>
  <si>
    <t>Обеспечение жизнедеятельности ЕДДС</t>
  </si>
  <si>
    <t>Техническое обслуживание,совершенствование и поддержание готовности системы оповещения и информирования населения об угрозе возникновения ил возникновения ЧС</t>
  </si>
  <si>
    <t>Обеспечение общественного порядка и противодействия преступности</t>
  </si>
  <si>
    <t>Создание добровольных дружин, с привлечением их к охране общественного порядка в выходные и праздничные дня, а так же в дни проведения мероприятий с массовым пребыванием людей</t>
  </si>
  <si>
    <t>Основное мероприятие 1,2</t>
  </si>
  <si>
    <t>Содержание объектов муниципального имущества казны</t>
  </si>
  <si>
    <t>Отдел экономики и прогнозирования</t>
  </si>
  <si>
    <t>Отдел экономики и прогнозирования администрации</t>
  </si>
  <si>
    <t>Оказание финансовой помощи в целях предупреждения банкротства и восстановления платежеспособности</t>
  </si>
  <si>
    <t>Организационно-правовой отдел</t>
  </si>
  <si>
    <t>Неисключительное право использования базы данных Консультант плюс</t>
  </si>
  <si>
    <t>Приобретение электронных носителе средств ЭЦП и лицензий на право использования программных средств криптографической защиты информации</t>
  </si>
  <si>
    <t>Основное мероприятие 2.1</t>
  </si>
  <si>
    <t>Обеспечение деятельности МКУ ХЭО</t>
  </si>
  <si>
    <t>Ресурсное обеспечение реализации муниципальной программы</t>
  </si>
  <si>
    <t>Расходы на обеспечение функций органов местного самоуправление</t>
  </si>
  <si>
    <t>Муниципальная программа 9</t>
  </si>
  <si>
    <t>Муниципальная программа 14</t>
  </si>
  <si>
    <t>Муниципальная программа 15</t>
  </si>
  <si>
    <t>Организация предоставления имущественной поддержки субъектам малого и среднего предпринимательства и организациям инфраструктуры поддержки предпринимательства в виде предоставления в аренду муниципального имущества, находящегося в муниципальной собственности Гагинского муниципального района на льготных условиях</t>
  </si>
  <si>
    <t>Выполнение государственных обязательств по обеспечению жильем отдельных категорий граждан, установленных законодательством Нижегородской области</t>
  </si>
  <si>
    <t>Обеспечение детей 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</si>
  <si>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Развитие системы обращения с отходами производства и потребления</t>
  </si>
  <si>
    <t xml:space="preserve">Мероприятие 1.1.1 </t>
  </si>
  <si>
    <t>Мероприятие 1.1.2</t>
  </si>
  <si>
    <t>Приобретение контейнеров и бункеров</t>
  </si>
  <si>
    <t>Мероприятие 1.1.3</t>
  </si>
  <si>
    <t>Ликвидация несанкционированных свалок</t>
  </si>
  <si>
    <t>Формирование современной городской среды на территории Гагинского муниципального района Нижегородской области</t>
  </si>
  <si>
    <t>Информационная среда</t>
  </si>
  <si>
    <t xml:space="preserve">Выделение субсидий на финансовое обеспечение </t>
  </si>
  <si>
    <t>Выделение субсидий на финансовое обеспечение</t>
  </si>
  <si>
    <t>Поддержка АНО "Гагинский центр развития бизнеса и туризма"</t>
  </si>
  <si>
    <t>Подпрограмма "Развитие и сохранение народного творчества и культурно-досуговой деятельности"</t>
  </si>
  <si>
    <t>Обеспечение деятельности муниципального учреждения дополнительного образования</t>
  </si>
  <si>
    <t>Обеспечение деятельности клубного муниципального учреждения культуры</t>
  </si>
  <si>
    <t>в т.числе</t>
  </si>
  <si>
    <t>Ремонт и приобретение основных средств</t>
  </si>
  <si>
    <t>"Развитие библиотечного и музейного дела"</t>
  </si>
  <si>
    <t>Обеспечение деятельности муниципального  учреждения библиотечной системы</t>
  </si>
  <si>
    <t>Обеспечение деятельности муниципального учреждения а том числе:</t>
  </si>
  <si>
    <t>в том числе:</t>
  </si>
  <si>
    <t>Федеральный проект "Творческие люди"</t>
  </si>
  <si>
    <t>Обеспечение реализации основных направлений в сфере реализации муниципальной программы</t>
  </si>
  <si>
    <t>Обеспечение деятельности отдела</t>
  </si>
  <si>
    <t>Обеспечение бухгалтерского обслуживания Реализации программы</t>
  </si>
  <si>
    <t>Расходы на реализацию мероприятий по обеспечению удаленных населенных пунктов Нижегородской области товарами первой необходимости "Автолавки в село"</t>
  </si>
  <si>
    <t xml:space="preserve"> Муниципальная программа 6</t>
  </si>
  <si>
    <t>Муниципальная программа 7</t>
  </si>
  <si>
    <t>Поддержка АНО «Гагинский центр развития бизнеса и туризма»</t>
  </si>
  <si>
    <t>Организация регулярных перевозок по регулируемым тарифам</t>
  </si>
  <si>
    <t xml:space="preserve">Основное мероприятие 1.4 </t>
  </si>
  <si>
    <t>Предотвращение влияния ухудшения экономической ситуации на развитие отраслей экономики, в связи с распространением новой коронавирусной инфекции (Covid19)</t>
  </si>
  <si>
    <t>Основное мероприятие 1.1</t>
  </si>
  <si>
    <t>"Благоустройство дворовых  территорий и ремонт  тротуаров»</t>
  </si>
  <si>
    <t>Таблица 1.1. Отчет об использовании бюджетных ассигнований местного бюджета Гагинского муниципального округа Нижегородской области на реализацию муниципальной программы</t>
  </si>
  <si>
    <t xml:space="preserve"> отдел  образования</t>
  </si>
  <si>
    <t xml:space="preserve"> отдел образования</t>
  </si>
  <si>
    <t xml:space="preserve"> Отдел образования,  
МКУ ИДК системы образования
</t>
  </si>
  <si>
    <t xml:space="preserve">Отдел образования,  
МКУ ИДК системы образования, ОО ДОД
</t>
  </si>
  <si>
    <r>
      <rPr>
        <sz val="10"/>
        <color indexed="8"/>
        <rFont val="Times New Roman"/>
        <family val="1"/>
        <charset val="204"/>
      </rPr>
      <t>отдел образования,  
МКУ ХЭК системы образования</t>
    </r>
    <r>
      <rPr>
        <sz val="11"/>
        <color indexed="8"/>
        <rFont val="Times New Roman"/>
        <family val="1"/>
        <charset val="204"/>
      </rPr>
      <t xml:space="preserve">
</t>
    </r>
  </si>
  <si>
    <t>Развитие и сохранение культуры  и искуства Гагинского муниципального округа Нижегородской области</t>
  </si>
  <si>
    <t>МБУК "Гагинский краеведческий музей"</t>
  </si>
  <si>
    <t>ММБУК "Централизованная библиотечная система Гагинского округа Нижегородской области"</t>
  </si>
  <si>
    <t>МБУК «Гагинский  краеведческий музей»</t>
  </si>
  <si>
    <t>Обеспечение деятельности муниципального учреждения дополнительного образования                               1.1.1 Ремонт и преобретение основных средств</t>
  </si>
  <si>
    <t xml:space="preserve">Обеспечение деятельности клубного муниципального учреждения культуры           </t>
  </si>
  <si>
    <t xml:space="preserve">1.2.1 Ремонт и приобретение основных средств               </t>
  </si>
  <si>
    <t>1.2.2 Проведение мероприятий</t>
  </si>
  <si>
    <t xml:space="preserve">Основное мероприятие 1.3 </t>
  </si>
  <si>
    <t>ММБУК "Большеаратская централизованная клубная система"</t>
  </si>
  <si>
    <t>ММБУК "Покровская централизованная клубная система"</t>
  </si>
  <si>
    <t>Основное мероприятие 1.6</t>
  </si>
  <si>
    <t>ММБУК "Ушаковская централизованная клубная система"</t>
  </si>
  <si>
    <t>ММБУК "Юрьевская централизованная клубная система"</t>
  </si>
  <si>
    <t>МБОУК ДОД «Гагинская детская школа искусств»</t>
  </si>
  <si>
    <t>ММБУК "Гагинская централизованная клубная система"</t>
  </si>
  <si>
    <t>ТО</t>
  </si>
  <si>
    <t>Проведение физкультурно-массовых мероприятий территориальными отделами</t>
  </si>
  <si>
    <t>Проведение  мероприятий для молодых семей</t>
  </si>
  <si>
    <t>Отдел экономики и прогнозирования администрация Гагинского муниципального округа</t>
  </si>
  <si>
    <t>Развитие  предпринимательства  Гагинского муниципального округа Нижегородской области</t>
  </si>
  <si>
    <t>Развитие торговли в Гагинском муниципальном округе</t>
  </si>
  <si>
    <t>Материально-техническое обеспечение АНО «Гагинский центр развития бизнеса и туризма»</t>
  </si>
  <si>
    <t>Проведение меро-приятий, способст-вующих обеспече-нию защиты прав потребителей в Гагинском муниципальном округе</t>
  </si>
  <si>
    <t xml:space="preserve"> «Обеспечение защиты прав потребителей в Гагинском  муниципальном  округе Нижегородской области»</t>
  </si>
  <si>
    <t>Организация предоставления имущественной поддержки субъектам малого и среднего предпринимательства и организациям инфраструктуры поддержки предпринимательства в виде предоставления в аренду муниципального имущества, находящегося в муниципальной собственности Гагинского муниципального округа на льготных условиях</t>
  </si>
  <si>
    <t>Развитие агропромышленного комплекса Гагинского муниципального округа Нижегородской области</t>
  </si>
  <si>
    <t>Развитие сельского хозяйства, пищевой и перерабатывающей промышленности Гагинского муниципального округа</t>
  </si>
  <si>
    <t>Устойчивое развитие сельских территорий Гагинского муниципального округа» до 2025 года</t>
  </si>
  <si>
    <t>Обеспечение населения Гагинского муниципального округа Нижегородской области  доступным и комфортным  жильем</t>
  </si>
  <si>
    <t>Обеспечение жильем молодых семей в Гагинском муниципальном округе Нижегородской области</t>
  </si>
  <si>
    <t>Таблица 1.1. Отчет об использовании бюджетных ассигнований местного бюджета Гагинского муниципальногоокруга Нижегородской области на реализацию муниципальной программы</t>
  </si>
  <si>
    <t>Управление муниципальными финансами Гагинского муниципального округа Нижегородской области</t>
  </si>
  <si>
    <t>Обеспечение реализации муниципальной программы Гагинского муниципального округа</t>
  </si>
  <si>
    <t xml:space="preserve">Инвестиционная программа Гагинского муниципального округа Нижегородской области
</t>
  </si>
  <si>
    <t>Проектирование, строительство (реконструкция), капитальный ремонт и  ремонт автомобильных дорог общего пользования местного значения на территории гагинского муниципального округа</t>
  </si>
  <si>
    <t>Администрация Гагинского муниципального округа</t>
  </si>
  <si>
    <t>Социальная поддержка граждан Гагинского муниципального округа Нижегородской области</t>
  </si>
  <si>
    <t xml:space="preserve">Выплата пенсии за выслугу лицам, замещавшим муниципальные должности и должности муниципальной службы в Гагинском муниципальном округе </t>
  </si>
  <si>
    <t>Предоставление социальных выплат на возмещение части процентной ставки по кредитам, полученным гражданам на газификацию жилья в российских кредитных организациях</t>
  </si>
  <si>
    <t>Петрушова Г.Б. директор УСЗН Гагинского округа</t>
  </si>
  <si>
    <t>Охрана окружающей среды на территории Гагинского муниципального округа Нижегородской области</t>
  </si>
  <si>
    <t>Обустройство контейнерных площадок для сбора ТКО на территории Гагинского муниципального округа Нижегородской области</t>
  </si>
  <si>
    <t>Управление муниципальной собственностью Гагигинского муниципального округа Нижегородской области</t>
  </si>
  <si>
    <t>Сектор по управлению муниципальным имуществом администрации Гагинского муниципального округа</t>
  </si>
  <si>
    <t>Организация учета, разграничения и перераспределения муниципального имущества Гагинского муниципального округа</t>
  </si>
  <si>
    <t>Формирование и постановка на государственный кадастровый учет земельных участков муниципальной собственности Гагинского муниципального округа</t>
  </si>
  <si>
    <t>Развитие транспортного обслуживания населения Гагинского муниципального округа Нижегородской области</t>
  </si>
  <si>
    <t>Повышение качества транспортного обслуживания населения округа</t>
  </si>
  <si>
    <t>Повышение эффективности муниципального управления Гагинского муниципального округа Нижегородско области</t>
  </si>
  <si>
    <t>Повышение эффективности муниципального управления ,развитие местного самоуправления  и муниципальной службы Гагинского муниципального округа Нижегородско области</t>
  </si>
  <si>
    <t>Организация обучения муниципальных служащих</t>
  </si>
  <si>
    <t>Финансовое обеспечение обслуживающего персонала территориальных отделов администрации Гагинского округа</t>
  </si>
  <si>
    <t>Финансовое обеспечение деятельности администрации</t>
  </si>
  <si>
    <t>Финансовое обеспечение территориальных отделов администрации Гагинского округа</t>
  </si>
  <si>
    <t>Основное мероприятие 2.3</t>
  </si>
  <si>
    <t>Основное мероприятие 2.4</t>
  </si>
  <si>
    <t>Основное мероприятие 2.5</t>
  </si>
  <si>
    <t>Основное мероприятие 2.6</t>
  </si>
  <si>
    <t xml:space="preserve">Осуществление полномочий по первичному воинскому учету </t>
  </si>
  <si>
    <t>Предоставление субсидий на оказание финансовой поддержки средствам массовой информации</t>
  </si>
  <si>
    <t xml:space="preserve">Осуществление полномочий по созданию и организации деятельности муниципальных комиссий по делам несовершеннолетних и защите их прав </t>
  </si>
  <si>
    <t xml:space="preserve">Осуществление Осуществление полномочий по определению перечня должностных лиц, органов местного самоуправления, уполномоченных составлять протоколы об административных правонарушениях, и по созданию административных комиссий </t>
  </si>
  <si>
    <t>Осуществление полномочий по организации и осуществлению деятельности по опеке и попечительству в отношении совершеннолетних граждан</t>
  </si>
  <si>
    <t>Формирование современной городской среды на территории Гагинского муниципального округа Нижегородской области</t>
  </si>
  <si>
    <t>Содержание объектов благоустройства и общественных территорий</t>
  </si>
  <si>
    <t>Федеральный  проект «Формирование комфортной городской среды</t>
  </si>
  <si>
    <t>Обеспечение пожарной безопасности</t>
  </si>
  <si>
    <t>Обеспечение мероприятий в области гражданской обороны и чрезвычайных ситуаций</t>
  </si>
  <si>
    <t xml:space="preserve">Профилактика терроризма и экстремизма в Гагинском муниципальном округе Нижегородской области </t>
  </si>
  <si>
    <t>Обеспечение безопасности жизнедеятельности населения Гагинского муниципального округа Нижегородской области</t>
  </si>
  <si>
    <t>Усиление антитеррористической защищенности социальных объектов Гагинского округа</t>
  </si>
  <si>
    <t>Повышение безопасности дорожного движения в Гагинском муниципальном округе</t>
  </si>
  <si>
    <t>Осуществление комплекса мер, направленных на безопасность дорожного движения на территории Гагинского округа</t>
  </si>
  <si>
    <t>Техническое обслуживание,совершенствование и поддержание готовности системы оповещения и информирования населения об угрозе возникновения или возникновения ЧС</t>
  </si>
  <si>
    <t>Территориальное развитие Гагинского муниципального округа Нижегородской области</t>
  </si>
  <si>
    <t>Подпрограмма 1</t>
  </si>
  <si>
    <t>"Развитие дорожного хозяйства"</t>
  </si>
  <si>
    <t>Строительство( реконструкция), ремонт, содержание автомобильных дорог общего пользования местного значения</t>
  </si>
  <si>
    <t>"Комплексное содержание территорий"</t>
  </si>
  <si>
    <t>Мероприятия в области благоустройства</t>
  </si>
  <si>
    <t>Мероприятия в рамках реализации проектов "Вам решать"</t>
  </si>
  <si>
    <t>Реализация мероприятий в рамках проекта "Память поколений"</t>
  </si>
  <si>
    <t>Мероприятия в сфере содержания и ремонта объектов инженерной инфраструктуры</t>
  </si>
  <si>
    <t>Обеспечение деятельности МКУ БХД</t>
  </si>
  <si>
    <t>Развитие образование Гагинского муниципального округа Нижегородской области</t>
  </si>
  <si>
    <t xml:space="preserve"> Отдел   образования</t>
  </si>
  <si>
    <t xml:space="preserve"> Отдел  образования,
ОО ДОД
</t>
  </si>
  <si>
    <t xml:space="preserve"> Отдел   образования,  
МКУ ИДК системы образования
</t>
  </si>
  <si>
    <t xml:space="preserve"> Отдел   образования,  
МКУ ИДК системы образования, ОО ДОД
</t>
  </si>
  <si>
    <t xml:space="preserve">Отдел  образования,  
МКУ ИДК системы образования, ОО ДОД
</t>
  </si>
  <si>
    <r>
      <rPr>
        <sz val="10"/>
        <color indexed="8"/>
        <rFont val="Times New Roman"/>
        <family val="1"/>
        <charset val="204"/>
      </rPr>
      <t xml:space="preserve"> отдел  образования 
МКУ ХЭК системы образования</t>
    </r>
    <r>
      <rPr>
        <sz val="11"/>
        <color indexed="8"/>
        <rFont val="Times New Roman"/>
        <family val="1"/>
        <charset val="204"/>
      </rPr>
      <t xml:space="preserve">
</t>
    </r>
  </si>
  <si>
    <t>Развитие дошкольного и общего образования</t>
  </si>
  <si>
    <t xml:space="preserve">Обеспечение деятельности дошколых и общеобразовательных организаций </t>
  </si>
  <si>
    <t xml:space="preserve">Отдел   образования,  
МКУ ИДК системы образования, ОО ДОД
</t>
  </si>
  <si>
    <t xml:space="preserve"> Отдел образования</t>
  </si>
  <si>
    <t xml:space="preserve"> Отдел   образования,  
МКУ ИДК системы образования,
ОО
</t>
  </si>
  <si>
    <t>Патриотическое воспитание и подготовка граждан в Гагинском муниципальном округе к военной службе</t>
  </si>
  <si>
    <t>Ресурсное обеспечение сферы образования в Гагинском муниципальном округе</t>
  </si>
  <si>
    <t>МБУК "Гагинский  краеведческий музей"</t>
  </si>
  <si>
    <t>Проведение мероприятий</t>
  </si>
  <si>
    <t xml:space="preserve">Основное мероприятие 1.5 </t>
  </si>
  <si>
    <t xml:space="preserve">Основное мероприятие 1.6 </t>
  </si>
  <si>
    <t>Проектирование, строительство (реконструкция), капитальный ремонт и  ремонт автомобильных дорог общего пользования местного значения на территории Гагинского муниципального округа</t>
  </si>
  <si>
    <t>Обеспечение безопасности жизнедеятельности населения Гагинского муниципального округа Нижегородской облавти</t>
  </si>
  <si>
    <t>Предоставление социальных выплат на возмещение части процентной ставки по кредитам, полученным гражданами на газификацию жилья в российских кредитных организациях</t>
  </si>
  <si>
    <t>Выплата пенсии за выслугу лицам, замещавшим муниципальные должности и должности муниципальной службы в Гагинском муниципальном округе</t>
  </si>
  <si>
    <t>Управление муниципальной собственностью Гагигинского муниципального округаНижегородской области</t>
  </si>
  <si>
    <t>Повышение эффективности муниципального управления ,развитие местного самоуправления  и муниципальной службы Гагинского муниципального округа Нижегородской области</t>
  </si>
  <si>
    <t xml:space="preserve">Основное мероприятие 2.5 </t>
  </si>
  <si>
    <t xml:space="preserve">Основное мероприятие 2.6 </t>
  </si>
  <si>
    <t>ВСЕГО</t>
  </si>
  <si>
    <t>Организация мероприятий с гражданнами пожилого возроста и инвалидами с целью реализации оздоровительных, социокультурных потребностей, выявления интеллектуального и творческого потенциала пожилых людей</t>
  </si>
  <si>
    <t>Основное мероприятие 5.1</t>
  </si>
  <si>
    <t xml:space="preserve">Подпрограмма 5 </t>
  </si>
  <si>
    <t xml:space="preserve">Оказание финансовой поддержки социально ориентированным некоммерческим организациям </t>
  </si>
  <si>
    <t>итого</t>
  </si>
  <si>
    <t>«Поддержка социально ориентированных некоммерческих организаций в Гагинском муниципальном округе"</t>
  </si>
  <si>
    <t xml:space="preserve">Основное мероприятие 3
</t>
  </si>
  <si>
    <t xml:space="preserve">Мероприятие 3.1
</t>
  </si>
  <si>
    <t>Мероприятие 1.3.1</t>
  </si>
  <si>
    <t>Мероприятие 1.3.2</t>
  </si>
  <si>
    <t>Ликвидация несанкционированных свалок на территории Гагинского муниципального округа</t>
  </si>
  <si>
    <t>Разработка Проектных и  изыскательских работ  по  объекту:  Рекультивация свалки ТБО с. Гагино Нижегородской области</t>
  </si>
  <si>
    <t>Основное  мероприятие 2</t>
  </si>
  <si>
    <t>Национальный  проект «Экология» Федеральный  проект «Оздоровление Волги»</t>
  </si>
  <si>
    <t>Проектные и  изыскательские работы  по  объекту:  «Канализационные очистные сооружения,  производительностью 300 куб. метров в сутки, расположенные в с. Гагино Гагинского  муниципального  района Нижегородской области»</t>
  </si>
  <si>
    <t>Обновление коммунальной техники по обращению с жидкими и твердыми бытовыми отходами для обслуживания населения округа</t>
  </si>
  <si>
    <t>Отдел капитального строительства и ЖКХ</t>
  </si>
  <si>
    <t>Приобретение специализированной техники</t>
  </si>
  <si>
    <t xml:space="preserve">  </t>
  </si>
  <si>
    <t>Создание условий для развития физической культуры и спорта</t>
  </si>
  <si>
    <t>Снос расселенных многоквартирных домов</t>
  </si>
  <si>
    <t>Финансовое управление администрации Гагинского округа</t>
  </si>
  <si>
    <t>«Строительство объектов социальной и инженерной инфраструктуры</t>
  </si>
  <si>
    <t>«Реконструкция и капитальный ремонт объектов социальной и инженерной инфраструктуры»</t>
  </si>
  <si>
    <t>Капитальный  ремонт и ремонт автомобильных дорог общего пользования  местного  значения</t>
  </si>
  <si>
    <t>Благоустройство сельских территорий</t>
  </si>
  <si>
    <t>Основное мероприятие 2.15</t>
  </si>
  <si>
    <t>Организация временного трудоустройства несовершеннолетних граждан</t>
  </si>
  <si>
    <t>Основное мероприяттие 5.2</t>
  </si>
  <si>
    <t>Муниципальная программа  16</t>
  </si>
  <si>
    <t>«Развитие молодежной политики в Гагинском муниципальном округе Нижегородской области»</t>
  </si>
  <si>
    <t>Управление культуры, спорта и молодежной политики</t>
  </si>
  <si>
    <t>"Развитие молодежной политики в Гагинском муниципальном округе Нижегородской области"</t>
  </si>
  <si>
    <t>Основное мероприятие 1.1.</t>
  </si>
  <si>
    <t>Мероприятие 1.1.1.</t>
  </si>
  <si>
    <t>Мероприятие 1.1.2.</t>
  </si>
  <si>
    <t>Реализация проекта по развитию   туризма "туристический слет молодежи»</t>
  </si>
  <si>
    <t xml:space="preserve">Мероприятие 1.1.3. </t>
  </si>
  <si>
    <t xml:space="preserve"> Реализация молодежных проектов окружного, регионального, федерального уровней</t>
  </si>
  <si>
    <t>Мероприятие 1.1.4.</t>
  </si>
  <si>
    <t xml:space="preserve"> Организация для учащейся и  работающей молодежи комплекса мероприятий, направленных на формирование культуры здорового образа жизни, личностных и профессиональных компетенций.</t>
  </si>
  <si>
    <t xml:space="preserve">Основное мероприятие 1.2. </t>
  </si>
  <si>
    <t>Проведение мероприятий в рамках антинаркотического плана.</t>
  </si>
  <si>
    <t xml:space="preserve">Основное мероприятие 1.3. </t>
  </si>
  <si>
    <t>Проведение мероприятий в рамках деятельности «Молодежной палаты».</t>
  </si>
  <si>
    <t xml:space="preserve"> «Обеспечение реализации муниципальной программы»</t>
  </si>
  <si>
    <t xml:space="preserve">Основное мероприятие 2.1. </t>
  </si>
  <si>
    <t>Мероприятие 2.1.1.</t>
  </si>
  <si>
    <r>
      <t xml:space="preserve"> </t>
    </r>
    <r>
      <rPr>
        <sz val="10"/>
        <color rgb="FF000000"/>
        <rFont val="Times New Roman"/>
        <family val="1"/>
        <charset val="204"/>
      </rPr>
      <t>Обеспечение эффективности работы руководителя семейного клуба «Красный пингвин»</t>
    </r>
  </si>
  <si>
    <t>Мероприятие 2.1.2.</t>
  </si>
  <si>
    <t>Обеспечение обслуживания массовых мероприятий молодежной политики  ГБУЗ НО Гагинская ЦРБ (оплата работы медицинской сестры на соревнованиях).</t>
  </si>
  <si>
    <t>Обеспечение эффективности  работы.Осуществление общего контроля  за реализацией Программы.</t>
  </si>
  <si>
    <t xml:space="preserve">«Развитие молодежной политики в Гагинском муниципальном округе Нижегородской области» 
за  период с января по март 2026 г.
</t>
  </si>
  <si>
    <t>Муниципальная программа  17</t>
  </si>
  <si>
    <t xml:space="preserve">«Развитие молодежной политики в Гагинском муниципальном округе Нижегородской области» </t>
  </si>
  <si>
    <r>
      <t xml:space="preserve">Таблица 1.1. Отчет об использовании бюджетных ассигнований </t>
    </r>
    <r>
      <rPr>
        <b/>
        <sz val="12"/>
        <color indexed="8"/>
        <rFont val="Times New Roman"/>
        <family val="1"/>
        <charset val="204"/>
      </rPr>
      <t>местного бюджета</t>
    </r>
    <r>
      <rPr>
        <sz val="12"/>
        <color indexed="8"/>
        <rFont val="Times New Roman"/>
        <family val="1"/>
        <charset val="204"/>
      </rPr>
      <t xml:space="preserve"> Гагинского муниципального округа Нижегородской области на реализацию муниципальных программ за 3 месяца 2026 г.</t>
    </r>
  </si>
  <si>
    <t>«Развитие физической культуры и массового спорта  в Гагинском муниципальном округе Нижегородской области»</t>
  </si>
  <si>
    <t>"Развитие физической культуры и массового спорта"</t>
  </si>
  <si>
    <t>Проведение физкультурно-массовых мероприятий</t>
  </si>
  <si>
    <t>Проведение  физкультурно-массовых мероприятий среди различных категорий населения</t>
  </si>
  <si>
    <t xml:space="preserve"> Обеспечение участия сборных команд округа в областных спартакиадах среди трудовых коллективов, жителей сельских поселений и других областных соревнованиях</t>
  </si>
  <si>
    <t>Проведение торжественного мероприятия, посвященного дню физкультурника</t>
  </si>
  <si>
    <t>Проведение мероприятий по профилактике безнадзорности и правонарушений несовершеннолетних</t>
  </si>
  <si>
    <t>Мероприятие 1.3.1.</t>
  </si>
  <si>
    <t>Содержание и ремонт спортивных объектов для развития физической культуры и спорта</t>
  </si>
  <si>
    <r>
      <t>Обеспечение эффективности  тренерской работы, медицинского контроля, о</t>
    </r>
    <r>
      <rPr>
        <sz val="10"/>
        <color rgb="FF000000"/>
        <rFont val="Times New Roman"/>
        <family val="1"/>
        <charset val="204"/>
      </rPr>
      <t>существление общего контроля  за реализацией Программы.</t>
    </r>
  </si>
  <si>
    <t>Развитие физической культуры и спорта  в Гагинском муниципальном округе Нижегородской области</t>
  </si>
  <si>
    <t>Снос расселенных многоквартирных жилых домов в Гагинском муниципальном округе Нижегородской области</t>
  </si>
  <si>
    <t>Организационно-правовое управление</t>
  </si>
  <si>
    <t>мероприятие 1.1.1</t>
  </si>
  <si>
    <t>мероприятие 1.1.2</t>
  </si>
  <si>
    <t>Содержание сети автомобильных дторог общего пользования и искусственных сооружений на них</t>
  </si>
  <si>
    <t>Отдел по управлению муниципальным имуществом</t>
  </si>
  <si>
    <t>Организационно-правовое управление администрации Гагинского округа</t>
  </si>
  <si>
    <t xml:space="preserve">«Развитие физической культуры и массового спорта в Гагинском муниципальном округе Нижегородской области»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</si>
</sst>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5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8"/>
      <name val="Calibri"/>
      <family val="2"/>
    </font>
    <font>
      <sz val="10"/>
      <color indexed="10"/>
      <name val="Times New Roman"/>
      <family val="1"/>
      <charset val="204"/>
    </font>
    <font>
      <b/>
      <sz val="11"/>
      <color indexed="8"/>
      <name val="Calibri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9" tint="-0.499984740745262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9" tint="-0.499984740745262"/>
      <name val="Calibri"/>
      <family val="2"/>
      <scheme val="minor"/>
    </font>
    <font>
      <b/>
      <sz val="10"/>
      <color rgb="FF010101"/>
      <name val="Times New Roman"/>
      <family val="1"/>
      <charset val="204"/>
    </font>
    <font>
      <sz val="10"/>
      <color rgb="FF01010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/>
    </xf>
    <xf numFmtId="9" fontId="3" fillId="0" borderId="1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15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/>
    <xf numFmtId="4" fontId="3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7" fillId="0" borderId="1" xfId="0" applyFont="1" applyBorder="1" applyAlignment="1">
      <alignment wrapText="1"/>
    </xf>
    <xf numFmtId="16" fontId="16" fillId="0" borderId="1" xfId="0" applyNumberFormat="1" applyFont="1" applyBorder="1" applyAlignment="1">
      <alignment wrapText="1"/>
    </xf>
    <xf numFmtId="0" fontId="18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vertical="center" wrapText="1"/>
    </xf>
    <xf numFmtId="4" fontId="3" fillId="3" borderId="8" xfId="0" applyNumberFormat="1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justify" vertical="center" wrapText="1"/>
    </xf>
    <xf numFmtId="0" fontId="19" fillId="4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165" fontId="16" fillId="0" borderId="1" xfId="0" applyNumberFormat="1" applyFont="1" applyBorder="1"/>
    <xf numFmtId="164" fontId="8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/>
    <xf numFmtId="164" fontId="6" fillId="0" borderId="1" xfId="0" applyNumberFormat="1" applyFont="1" applyBorder="1" applyAlignment="1"/>
    <xf numFmtId="164" fontId="17" fillId="0" borderId="1" xfId="0" applyNumberFormat="1" applyFont="1" applyBorder="1" applyAlignment="1">
      <alignment wrapText="1"/>
    </xf>
    <xf numFmtId="164" fontId="16" fillId="0" borderId="1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vertical="center" wrapText="1"/>
    </xf>
    <xf numFmtId="164" fontId="16" fillId="0" borderId="1" xfId="0" applyNumberFormat="1" applyFont="1" applyBorder="1"/>
    <xf numFmtId="164" fontId="7" fillId="3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center" wrapText="1"/>
    </xf>
    <xf numFmtId="164" fontId="20" fillId="4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6" fillId="0" borderId="12" xfId="0" applyFont="1" applyBorder="1" applyAlignment="1">
      <alignment vertical="top" wrapText="1"/>
    </xf>
    <xf numFmtId="0" fontId="21" fillId="0" borderId="8" xfId="0" applyFont="1" applyBorder="1"/>
    <xf numFmtId="0" fontId="17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16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6" fillId="0" borderId="1" xfId="0" applyFont="1" applyBorder="1" applyAlignment="1"/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Border="1"/>
    <xf numFmtId="4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right" vertical="top"/>
    </xf>
    <xf numFmtId="0" fontId="0" fillId="0" borderId="13" xfId="0" applyBorder="1"/>
    <xf numFmtId="0" fontId="6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justify" vertical="center" wrapText="1"/>
    </xf>
    <xf numFmtId="164" fontId="16" fillId="0" borderId="1" xfId="0" applyNumberFormat="1" applyFont="1" applyBorder="1" applyAlignment="1">
      <alignment horizontal="right" vertical="top"/>
    </xf>
    <xf numFmtId="164" fontId="16" fillId="0" borderId="1" xfId="0" applyNumberFormat="1" applyFont="1" applyBorder="1" applyAlignment="1">
      <alignment vertical="top"/>
    </xf>
    <xf numFmtId="4" fontId="3" fillId="4" borderId="1" xfId="0" applyNumberFormat="1" applyFont="1" applyFill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justify" vertical="center" wrapText="1"/>
    </xf>
    <xf numFmtId="0" fontId="11" fillId="4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4" fontId="14" fillId="4" borderId="1" xfId="0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14" fillId="4" borderId="1" xfId="0" applyFont="1" applyFill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4" fontId="7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justify" vertical="top" wrapText="1"/>
    </xf>
    <xf numFmtId="4" fontId="6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4" fontId="3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4" fontId="16" fillId="0" borderId="1" xfId="0" applyNumberFormat="1" applyFont="1" applyBorder="1" applyAlignment="1">
      <alignment vertical="center" wrapText="1"/>
    </xf>
    <xf numFmtId="164" fontId="17" fillId="0" borderId="1" xfId="0" applyNumberFormat="1" applyFont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4" fontId="3" fillId="3" borderId="11" xfId="0" applyNumberFormat="1" applyFont="1" applyFill="1" applyBorder="1" applyAlignment="1">
      <alignment horizontal="right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right" vertical="top" wrapText="1"/>
    </xf>
    <xf numFmtId="164" fontId="3" fillId="3" borderId="11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justify" vertical="center" wrapText="1"/>
    </xf>
    <xf numFmtId="4" fontId="3" fillId="3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vertical="top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16" fillId="0" borderId="8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right" vertical="top"/>
    </xf>
    <xf numFmtId="0" fontId="3" fillId="0" borderId="1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6" fillId="0" borderId="0" xfId="0" applyFont="1" applyAlignment="1">
      <alignment vertical="top" wrapText="1"/>
    </xf>
    <xf numFmtId="0" fontId="0" fillId="4" borderId="1" xfId="0" applyFill="1" applyBorder="1"/>
    <xf numFmtId="0" fontId="23" fillId="4" borderId="1" xfId="0" applyFont="1" applyFill="1" applyBorder="1"/>
    <xf numFmtId="0" fontId="16" fillId="4" borderId="1" xfId="0" applyFont="1" applyFill="1" applyBorder="1" applyAlignment="1">
      <alignment vertical="center"/>
    </xf>
    <xf numFmtId="0" fontId="20" fillId="4" borderId="1" xfId="0" applyFont="1" applyFill="1" applyBorder="1"/>
    <xf numFmtId="0" fontId="24" fillId="4" borderId="1" xfId="0" applyFont="1" applyFill="1" applyBorder="1"/>
    <xf numFmtId="164" fontId="17" fillId="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top" wrapText="1"/>
    </xf>
    <xf numFmtId="0" fontId="2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3" xfId="0" applyFont="1" applyBorder="1" applyAlignment="1">
      <alignment vertical="top" wrapText="1"/>
    </xf>
    <xf numFmtId="0" fontId="0" fillId="0" borderId="12" xfId="0" applyBorder="1"/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164" fontId="7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22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9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top"/>
    </xf>
    <xf numFmtId="0" fontId="31" fillId="0" borderId="1" xfId="0" applyFont="1" applyBorder="1"/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0" fillId="0" borderId="8" xfId="0" applyBorder="1"/>
    <xf numFmtId="0" fontId="16" fillId="0" borderId="8" xfId="0" applyFont="1" applyBorder="1" applyAlignment="1">
      <alignment vertical="center"/>
    </xf>
    <xf numFmtId="0" fontId="0" fillId="0" borderId="15" xfId="0" applyBorder="1"/>
    <xf numFmtId="0" fontId="17" fillId="0" borderId="1" xfId="0" applyFont="1" applyBorder="1" applyAlignment="1">
      <alignment horizontal="left" vertical="top" wrapText="1"/>
    </xf>
    <xf numFmtId="0" fontId="17" fillId="0" borderId="8" xfId="0" applyFont="1" applyBorder="1" applyAlignment="1">
      <alignment vertical="center"/>
    </xf>
    <xf numFmtId="0" fontId="31" fillId="0" borderId="8" xfId="0" applyFont="1" applyBorder="1"/>
    <xf numFmtId="0" fontId="11" fillId="3" borderId="1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quotePrefix="1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0" fillId="4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64" fontId="3" fillId="3" borderId="2" xfId="0" applyNumberFormat="1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vertical="center" wrapText="1"/>
    </xf>
    <xf numFmtId="4" fontId="3" fillId="3" borderId="8" xfId="0" applyNumberFormat="1" applyFont="1" applyFill="1" applyBorder="1" applyAlignment="1">
      <alignment vertical="center" wrapText="1"/>
    </xf>
    <xf numFmtId="0" fontId="0" fillId="0" borderId="14" xfId="0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4" fontId="3" fillId="3" borderId="2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4" fontId="3" fillId="3" borderId="8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vertical="top"/>
    </xf>
    <xf numFmtId="164" fontId="3" fillId="3" borderId="8" xfId="0" applyNumberFormat="1" applyFont="1" applyFill="1" applyBorder="1" applyAlignment="1">
      <alignment horizontal="right" vertical="top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8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6" fillId="0" borderId="2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9"/>
  <sheetViews>
    <sheetView workbookViewId="0">
      <pane ySplit="5" topLeftCell="A224" activePane="bottomLeft" state="frozen"/>
      <selection pane="bottomLeft" activeCell="C241" sqref="C241"/>
    </sheetView>
  </sheetViews>
  <sheetFormatPr defaultRowHeight="15" x14ac:dyDescent="0.25"/>
  <cols>
    <col min="1" max="1" width="3" customWidth="1"/>
    <col min="2" max="2" width="9.140625" hidden="1" customWidth="1"/>
    <col min="3" max="3" width="14.85546875" customWidth="1"/>
    <col min="4" max="4" width="23.7109375" customWidth="1"/>
    <col min="5" max="5" width="18.42578125" customWidth="1"/>
    <col min="6" max="6" width="13" customWidth="1"/>
    <col min="7" max="8" width="10" customWidth="1"/>
    <col min="9" max="9" width="10.28515625" customWidth="1"/>
  </cols>
  <sheetData>
    <row r="2" spans="3:9" ht="49.5" customHeight="1" x14ac:dyDescent="0.25">
      <c r="C2" s="280" t="s">
        <v>343</v>
      </c>
      <c r="D2" s="280"/>
      <c r="E2" s="280"/>
      <c r="F2" s="280"/>
      <c r="G2" s="280"/>
      <c r="H2" s="280"/>
      <c r="I2" s="280"/>
    </row>
    <row r="3" spans="3:9" ht="15.75" x14ac:dyDescent="0.25">
      <c r="C3" s="7"/>
      <c r="D3" s="281"/>
      <c r="E3" s="281"/>
      <c r="F3" s="281"/>
      <c r="G3" s="281"/>
      <c r="H3" s="281"/>
      <c r="I3" s="7"/>
    </row>
    <row r="4" spans="3:9" x14ac:dyDescent="0.25">
      <c r="C4" s="282" t="s">
        <v>0</v>
      </c>
      <c r="D4" s="282" t="s">
        <v>1</v>
      </c>
      <c r="E4" s="282" t="s">
        <v>2</v>
      </c>
      <c r="F4" s="282" t="s">
        <v>3</v>
      </c>
      <c r="G4" s="282"/>
      <c r="H4" s="282"/>
      <c r="I4" s="282" t="s">
        <v>12</v>
      </c>
    </row>
    <row r="5" spans="3:9" ht="63.75" x14ac:dyDescent="0.25">
      <c r="C5" s="282"/>
      <c r="D5" s="282"/>
      <c r="E5" s="282"/>
      <c r="F5" s="93" t="s">
        <v>4</v>
      </c>
      <c r="G5" s="93" t="s">
        <v>11</v>
      </c>
      <c r="H5" s="93" t="s">
        <v>5</v>
      </c>
      <c r="I5" s="282"/>
    </row>
    <row r="6" spans="3:9" x14ac:dyDescent="0.25">
      <c r="C6" s="93">
        <v>1</v>
      </c>
      <c r="D6" s="93">
        <v>2</v>
      </c>
      <c r="E6" s="93">
        <v>3</v>
      </c>
      <c r="F6" s="93">
        <v>4</v>
      </c>
      <c r="G6" s="93">
        <v>5</v>
      </c>
      <c r="H6" s="93">
        <v>6</v>
      </c>
      <c r="I6" s="93"/>
    </row>
    <row r="7" spans="3:9" ht="51" x14ac:dyDescent="0.25">
      <c r="C7" s="44" t="s">
        <v>88</v>
      </c>
      <c r="D7" s="44" t="s">
        <v>261</v>
      </c>
      <c r="E7" s="44" t="s">
        <v>262</v>
      </c>
      <c r="F7" s="76">
        <f>F8+F10+F19+F21+F24</f>
        <v>154544.1</v>
      </c>
      <c r="G7" s="76">
        <f>G8+G10+G19+G21+G24</f>
        <v>154758</v>
      </c>
      <c r="H7" s="76">
        <f>H8+H10+H19+H21+H24</f>
        <v>39511.800000000003</v>
      </c>
      <c r="I7" s="45"/>
    </row>
    <row r="8" spans="3:9" ht="25.5" x14ac:dyDescent="0.25">
      <c r="C8" s="91" t="s">
        <v>8</v>
      </c>
      <c r="D8" s="168" t="s">
        <v>268</v>
      </c>
      <c r="E8" s="91" t="s">
        <v>7</v>
      </c>
      <c r="F8" s="154">
        <f>F9</f>
        <v>78316.5</v>
      </c>
      <c r="G8" s="154">
        <f t="shared" ref="G8:H8" si="0">G9</f>
        <v>78315.8</v>
      </c>
      <c r="H8" s="154">
        <f t="shared" si="0"/>
        <v>19647.8</v>
      </c>
      <c r="I8" s="13"/>
    </row>
    <row r="9" spans="3:9" ht="51" x14ac:dyDescent="0.25">
      <c r="C9" s="90" t="s">
        <v>35</v>
      </c>
      <c r="D9" s="170" t="s">
        <v>269</v>
      </c>
      <c r="E9" s="170" t="s">
        <v>262</v>
      </c>
      <c r="F9" s="77">
        <f>'МП 1 '!E10</f>
        <v>78316.5</v>
      </c>
      <c r="G9" s="77">
        <f>'МП 1 '!F10</f>
        <v>78315.8</v>
      </c>
      <c r="H9" s="77">
        <f>'МП 1 '!G10</f>
        <v>19647.8</v>
      </c>
      <c r="I9" s="20"/>
    </row>
    <row r="10" spans="3:9" ht="38.25" x14ac:dyDescent="0.25">
      <c r="C10" s="91" t="s">
        <v>15</v>
      </c>
      <c r="D10" s="91" t="s">
        <v>36</v>
      </c>
      <c r="E10" s="26" t="s">
        <v>7</v>
      </c>
      <c r="F10" s="99">
        <f>SUM(F11:F18)</f>
        <v>17857.400000000001</v>
      </c>
      <c r="G10" s="99">
        <f t="shared" ref="G10:H10" si="1">SUM(G11:G18)</f>
        <v>17858.399999999998</v>
      </c>
      <c r="H10" s="99">
        <f t="shared" si="1"/>
        <v>4028.9</v>
      </c>
      <c r="I10" s="20"/>
    </row>
    <row r="11" spans="3:9" ht="165.75" x14ac:dyDescent="0.25">
      <c r="C11" s="90" t="s">
        <v>17</v>
      </c>
      <c r="D11" s="90" t="s">
        <v>37</v>
      </c>
      <c r="E11" s="170" t="s">
        <v>263</v>
      </c>
      <c r="F11" s="77">
        <f>'МП 1 '!E12</f>
        <v>5.5</v>
      </c>
      <c r="G11" s="77">
        <f>'МП 1 '!F12</f>
        <v>5.5</v>
      </c>
      <c r="H11" s="77">
        <f>'МП 1 '!G12</f>
        <v>0</v>
      </c>
      <c r="I11" s="20"/>
    </row>
    <row r="12" spans="3:9" ht="63.75" x14ac:dyDescent="0.25">
      <c r="C12" s="90" t="s">
        <v>18</v>
      </c>
      <c r="D12" s="90" t="s">
        <v>38</v>
      </c>
      <c r="E12" s="170" t="s">
        <v>264</v>
      </c>
      <c r="F12" s="77">
        <f>'МП 1 '!E13</f>
        <v>0</v>
      </c>
      <c r="G12" s="77">
        <f>'МП 1 '!F13</f>
        <v>0</v>
      </c>
      <c r="H12" s="77">
        <f>'МП 1 '!G13</f>
        <v>0</v>
      </c>
      <c r="I12" s="20"/>
    </row>
    <row r="13" spans="3:9" ht="76.5" x14ac:dyDescent="0.25">
      <c r="C13" s="90" t="s">
        <v>19</v>
      </c>
      <c r="D13" s="90" t="s">
        <v>39</v>
      </c>
      <c r="E13" s="170" t="s">
        <v>265</v>
      </c>
      <c r="F13" s="77">
        <f>'МП 1 '!E14</f>
        <v>2</v>
      </c>
      <c r="G13" s="77">
        <f>'МП 1 '!F14</f>
        <v>2</v>
      </c>
      <c r="H13" s="77">
        <f>'МП 1 '!G14</f>
        <v>0</v>
      </c>
      <c r="I13" s="20"/>
    </row>
    <row r="14" spans="3:9" ht="140.25" x14ac:dyDescent="0.25">
      <c r="C14" s="90" t="s">
        <v>20</v>
      </c>
      <c r="D14" s="90" t="s">
        <v>40</v>
      </c>
      <c r="E14" s="170" t="s">
        <v>266</v>
      </c>
      <c r="F14" s="77">
        <f>'МП 1 '!E15</f>
        <v>1.5</v>
      </c>
      <c r="G14" s="77">
        <f>'МП 1 '!F15</f>
        <v>1.5</v>
      </c>
      <c r="H14" s="77">
        <f>'МП 1 '!G15</f>
        <v>0</v>
      </c>
      <c r="I14" s="20"/>
    </row>
    <row r="15" spans="3:9" ht="63.75" x14ac:dyDescent="0.25">
      <c r="C15" s="90" t="s">
        <v>21</v>
      </c>
      <c r="D15" s="90" t="s">
        <v>41</v>
      </c>
      <c r="E15" s="170" t="s">
        <v>174</v>
      </c>
      <c r="F15" s="77">
        <f>'МП 1 '!E16</f>
        <v>976.3</v>
      </c>
      <c r="G15" s="77">
        <f>'МП 1 '!F16</f>
        <v>976.3</v>
      </c>
      <c r="H15" s="77">
        <f>'МП 1 '!G16</f>
        <v>0</v>
      </c>
      <c r="I15" s="20"/>
    </row>
    <row r="16" spans="3:9" ht="76.5" x14ac:dyDescent="0.25">
      <c r="C16" s="90" t="s">
        <v>42</v>
      </c>
      <c r="D16" s="90" t="s">
        <v>43</v>
      </c>
      <c r="E16" s="170" t="s">
        <v>262</v>
      </c>
      <c r="F16" s="77">
        <f>'МП 1 '!E17</f>
        <v>13064.1</v>
      </c>
      <c r="G16" s="77">
        <f>'МП 1 '!F17</f>
        <v>13065</v>
      </c>
      <c r="H16" s="77">
        <f>'МП 1 '!G17</f>
        <v>3753.4</v>
      </c>
      <c r="I16" s="20"/>
    </row>
    <row r="17" spans="3:9" ht="76.5" x14ac:dyDescent="0.25">
      <c r="C17" s="90" t="s">
        <v>106</v>
      </c>
      <c r="D17" s="90" t="s">
        <v>105</v>
      </c>
      <c r="E17" s="170" t="s">
        <v>262</v>
      </c>
      <c r="F17" s="77">
        <f>'МП 1 '!E18</f>
        <v>3508</v>
      </c>
      <c r="G17" s="77">
        <f>'МП 1 '!F18</f>
        <v>3508.1</v>
      </c>
      <c r="H17" s="77">
        <f>'МП 1 '!G18</f>
        <v>275.5</v>
      </c>
      <c r="I17" s="20"/>
    </row>
    <row r="18" spans="3:9" ht="51" x14ac:dyDescent="0.25">
      <c r="C18" s="241" t="s">
        <v>314</v>
      </c>
      <c r="D18" s="241" t="s">
        <v>315</v>
      </c>
      <c r="E18" s="241" t="s">
        <v>262</v>
      </c>
      <c r="F18" s="77">
        <f>'МП 1 '!E19</f>
        <v>300</v>
      </c>
      <c r="G18" s="77">
        <f>'МП 1 '!F19</f>
        <v>300</v>
      </c>
      <c r="H18" s="77">
        <f>'МП 1 '!G19</f>
        <v>0</v>
      </c>
      <c r="I18" s="20"/>
    </row>
    <row r="19" spans="3:9" ht="63.75" x14ac:dyDescent="0.25">
      <c r="C19" s="91" t="s">
        <v>28</v>
      </c>
      <c r="D19" s="91" t="s">
        <v>46</v>
      </c>
      <c r="E19" s="91" t="s">
        <v>7</v>
      </c>
      <c r="F19" s="78">
        <f>F20</f>
        <v>6</v>
      </c>
      <c r="G19" s="78">
        <f>G20</f>
        <v>6</v>
      </c>
      <c r="H19" s="78">
        <f>H20</f>
        <v>6</v>
      </c>
      <c r="I19" s="21"/>
    </row>
    <row r="20" spans="3:9" ht="76.5" x14ac:dyDescent="0.25">
      <c r="C20" s="90" t="s">
        <v>63</v>
      </c>
      <c r="D20" s="22" t="s">
        <v>47</v>
      </c>
      <c r="E20" s="170" t="s">
        <v>262</v>
      </c>
      <c r="F20" s="79">
        <f>'МП 1 '!E23</f>
        <v>6</v>
      </c>
      <c r="G20" s="79">
        <f>'МП 1 '!F23</f>
        <v>6</v>
      </c>
      <c r="H20" s="79">
        <f>'МП 1 '!G23</f>
        <v>6</v>
      </c>
      <c r="I20" s="21"/>
    </row>
    <row r="21" spans="3:9" ht="51" x14ac:dyDescent="0.25">
      <c r="C21" s="91" t="s">
        <v>48</v>
      </c>
      <c r="D21" s="91" t="s">
        <v>49</v>
      </c>
      <c r="E21" s="91" t="s">
        <v>7</v>
      </c>
      <c r="F21" s="78">
        <f>SUM(F22:F23)</f>
        <v>610.29999999999995</v>
      </c>
      <c r="G21" s="78">
        <f t="shared" ref="G21:H21" si="2">SUM(G22:G23)</f>
        <v>823.9</v>
      </c>
      <c r="H21" s="78">
        <f t="shared" si="2"/>
        <v>213.6</v>
      </c>
      <c r="I21" s="21"/>
    </row>
    <row r="22" spans="3:9" ht="102" x14ac:dyDescent="0.25">
      <c r="C22" s="90" t="s">
        <v>107</v>
      </c>
      <c r="D22" s="90" t="s">
        <v>108</v>
      </c>
      <c r="E22" s="90" t="s">
        <v>109</v>
      </c>
      <c r="F22" s="79">
        <f>'МП 1 '!E25</f>
        <v>0</v>
      </c>
      <c r="G22" s="79">
        <f>'МП 1 '!F25</f>
        <v>0</v>
      </c>
      <c r="H22" s="79">
        <f>'МП 1 '!G25</f>
        <v>0</v>
      </c>
      <c r="I22" s="21"/>
    </row>
    <row r="23" spans="3:9" ht="191.25" x14ac:dyDescent="0.25">
      <c r="C23" s="90" t="s">
        <v>50</v>
      </c>
      <c r="D23" s="90" t="s">
        <v>51</v>
      </c>
      <c r="E23" s="18" t="s">
        <v>267</v>
      </c>
      <c r="F23" s="79">
        <f>'МП 1 '!E26</f>
        <v>610.29999999999995</v>
      </c>
      <c r="G23" s="79">
        <f>'МП 1 '!F26</f>
        <v>823.9</v>
      </c>
      <c r="H23" s="79">
        <f>'МП 1 '!G26</f>
        <v>213.6</v>
      </c>
      <c r="I23" s="21"/>
    </row>
    <row r="24" spans="3:9" ht="38.25" x14ac:dyDescent="0.25">
      <c r="C24" s="120" t="s">
        <v>52</v>
      </c>
      <c r="D24" s="120" t="s">
        <v>53</v>
      </c>
      <c r="E24" s="168" t="s">
        <v>262</v>
      </c>
      <c r="F24" s="78">
        <f>SUM(F25:F26)</f>
        <v>57753.9</v>
      </c>
      <c r="G24" s="78">
        <f t="shared" ref="G24:H24" si="3">SUM(G25:G26)</f>
        <v>57753.9</v>
      </c>
      <c r="H24" s="78">
        <f t="shared" si="3"/>
        <v>15615.5</v>
      </c>
      <c r="I24" s="21"/>
    </row>
    <row r="25" spans="3:9" ht="26.25" x14ac:dyDescent="0.25">
      <c r="C25" s="31" t="s">
        <v>110</v>
      </c>
      <c r="D25" s="31" t="s">
        <v>112</v>
      </c>
      <c r="E25" s="31"/>
      <c r="F25" s="71">
        <f>'МП 1 '!E28</f>
        <v>3613.8</v>
      </c>
      <c r="G25" s="71">
        <f>'МП 1 '!F28</f>
        <v>3613.8</v>
      </c>
      <c r="H25" s="71">
        <f>'МП 1 '!G28</f>
        <v>805</v>
      </c>
      <c r="I25" s="31"/>
    </row>
    <row r="26" spans="3:9" ht="90" x14ac:dyDescent="0.25">
      <c r="C26" s="31" t="s">
        <v>111</v>
      </c>
      <c r="D26" s="31" t="s">
        <v>113</v>
      </c>
      <c r="E26" s="31"/>
      <c r="F26" s="71">
        <f>'МП 1 '!E29</f>
        <v>54140.1</v>
      </c>
      <c r="G26" s="71">
        <f>'МП 1 '!F29</f>
        <v>54140.1</v>
      </c>
      <c r="H26" s="71">
        <f>'МП 1 '!G29</f>
        <v>14810.5</v>
      </c>
      <c r="I26" s="31"/>
    </row>
    <row r="27" spans="3:9" ht="63.75" x14ac:dyDescent="0.25">
      <c r="C27" s="44" t="s">
        <v>87</v>
      </c>
      <c r="D27" s="44" t="s">
        <v>100</v>
      </c>
      <c r="E27" s="121" t="s">
        <v>65</v>
      </c>
      <c r="F27" s="75">
        <f>'МП 2'!E8</f>
        <v>140031.09999999998</v>
      </c>
      <c r="G27" s="75">
        <f>'МП 2'!F8</f>
        <v>140679.4</v>
      </c>
      <c r="H27" s="75">
        <f>'МП 2'!G8</f>
        <v>42182.9</v>
      </c>
      <c r="I27" s="45"/>
    </row>
    <row r="28" spans="3:9" ht="51" x14ac:dyDescent="0.25">
      <c r="C28" s="91" t="s">
        <v>8</v>
      </c>
      <c r="D28" s="91" t="s">
        <v>148</v>
      </c>
      <c r="E28" s="43" t="s">
        <v>7</v>
      </c>
      <c r="F28" s="59">
        <f>F29+F34+F38+F41+F44+F47</f>
        <v>97303.199999999983</v>
      </c>
      <c r="G28" s="59">
        <f t="shared" ref="G28:H28" si="4">G29+G34+G38+G41+G44+G47</f>
        <v>95409.2</v>
      </c>
      <c r="H28" s="59">
        <f t="shared" si="4"/>
        <v>27751.7</v>
      </c>
      <c r="I28" s="93"/>
    </row>
    <row r="29" spans="3:9" ht="38.25" customHeight="1" x14ac:dyDescent="0.25">
      <c r="C29" s="295" t="s">
        <v>9</v>
      </c>
      <c r="D29" s="295" t="s">
        <v>149</v>
      </c>
      <c r="E29" s="296" t="s">
        <v>26</v>
      </c>
      <c r="F29" s="297">
        <f>'МП 2'!E10</f>
        <v>12185.8</v>
      </c>
      <c r="G29" s="297">
        <v>9781.9</v>
      </c>
      <c r="H29" s="297">
        <v>2500</v>
      </c>
      <c r="I29" s="282"/>
    </row>
    <row r="30" spans="3:9" ht="38.25" customHeight="1" x14ac:dyDescent="0.25">
      <c r="C30" s="295"/>
      <c r="D30" s="295"/>
      <c r="E30" s="296"/>
      <c r="F30" s="297"/>
      <c r="G30" s="297"/>
      <c r="H30" s="297"/>
      <c r="I30" s="282"/>
    </row>
    <row r="31" spans="3:9" ht="11.25" customHeight="1" x14ac:dyDescent="0.25">
      <c r="C31" s="295"/>
      <c r="D31" s="295"/>
      <c r="E31" s="296"/>
      <c r="F31" s="297"/>
      <c r="G31" s="297"/>
      <c r="H31" s="297"/>
      <c r="I31" s="282"/>
    </row>
    <row r="32" spans="3:9" ht="63.75" hidden="1" customHeight="1" x14ac:dyDescent="0.25">
      <c r="C32" s="295"/>
      <c r="D32" s="295"/>
      <c r="E32" s="296"/>
      <c r="F32" s="297"/>
      <c r="G32" s="297"/>
      <c r="H32" s="297"/>
      <c r="I32" s="5"/>
    </row>
    <row r="33" spans="3:9" ht="51" hidden="1" customHeight="1" x14ac:dyDescent="0.25">
      <c r="C33" s="295"/>
      <c r="D33" s="295"/>
      <c r="E33" s="296"/>
      <c r="F33" s="297"/>
      <c r="G33" s="297"/>
      <c r="H33" s="297"/>
      <c r="I33" s="5"/>
    </row>
    <row r="34" spans="3:9" ht="48" customHeight="1" x14ac:dyDescent="0.25">
      <c r="C34" s="171" t="s">
        <v>10</v>
      </c>
      <c r="D34" s="171" t="s">
        <v>150</v>
      </c>
      <c r="E34" s="306" t="s">
        <v>25</v>
      </c>
      <c r="F34" s="40">
        <f>'МП 2'!E15</f>
        <v>46730.9</v>
      </c>
      <c r="G34" s="40">
        <f>'МП 2'!F15</f>
        <v>47241.7</v>
      </c>
      <c r="H34" s="40">
        <f>'МП 2'!G15</f>
        <v>11866</v>
      </c>
      <c r="I34" s="93"/>
    </row>
    <row r="35" spans="3:9" ht="15" customHeight="1" x14ac:dyDescent="0.25">
      <c r="C35" s="286" t="s">
        <v>151</v>
      </c>
      <c r="D35" s="286" t="s">
        <v>152</v>
      </c>
      <c r="E35" s="307"/>
      <c r="F35" s="327">
        <v>24.2</v>
      </c>
      <c r="G35" s="303">
        <v>26.9</v>
      </c>
      <c r="H35" s="303">
        <v>0</v>
      </c>
      <c r="I35" s="309"/>
    </row>
    <row r="36" spans="3:9" ht="30.75" customHeight="1" x14ac:dyDescent="0.25">
      <c r="C36" s="311"/>
      <c r="D36" s="287"/>
      <c r="E36" s="307"/>
      <c r="F36" s="328"/>
      <c r="G36" s="304"/>
      <c r="H36" s="305"/>
      <c r="I36" s="310"/>
    </row>
    <row r="37" spans="3:9" ht="30.75" customHeight="1" x14ac:dyDescent="0.25">
      <c r="C37" s="312"/>
      <c r="D37" s="197" t="s">
        <v>276</v>
      </c>
      <c r="E37" s="308"/>
      <c r="F37" s="41">
        <v>305</v>
      </c>
      <c r="G37" s="198">
        <v>402</v>
      </c>
      <c r="H37" s="199">
        <v>192.9</v>
      </c>
      <c r="I37" s="163"/>
    </row>
    <row r="38" spans="3:9" ht="44.25" customHeight="1" x14ac:dyDescent="0.25">
      <c r="C38" s="316" t="s">
        <v>14</v>
      </c>
      <c r="D38" s="171" t="s">
        <v>150</v>
      </c>
      <c r="E38" s="313" t="s">
        <v>185</v>
      </c>
      <c r="F38" s="41">
        <f>'МП 2'!E18</f>
        <v>10039.9</v>
      </c>
      <c r="G38" s="41">
        <f>'МП 2'!F18</f>
        <v>10039</v>
      </c>
      <c r="H38" s="41">
        <f>'МП 2'!G18</f>
        <v>3500</v>
      </c>
      <c r="I38" s="163"/>
    </row>
    <row r="39" spans="3:9" ht="35.25" customHeight="1" x14ac:dyDescent="0.25">
      <c r="C39" s="317"/>
      <c r="D39" s="180" t="s">
        <v>152</v>
      </c>
      <c r="E39" s="314"/>
      <c r="F39" s="41">
        <f>'МП 2'!E19</f>
        <v>0</v>
      </c>
      <c r="G39" s="41">
        <f>'МП 2'!F19</f>
        <v>0</v>
      </c>
      <c r="H39" s="41">
        <f>'МП 2'!G19</f>
        <v>0</v>
      </c>
      <c r="I39" s="163"/>
    </row>
    <row r="40" spans="3:9" ht="31.5" customHeight="1" x14ac:dyDescent="0.25">
      <c r="C40" s="318"/>
      <c r="D40" s="171" t="s">
        <v>276</v>
      </c>
      <c r="E40" s="315"/>
      <c r="F40" s="41">
        <f>'МП 2'!E20</f>
        <v>75</v>
      </c>
      <c r="G40" s="41">
        <f>'МП 2'!F20</f>
        <v>75</v>
      </c>
      <c r="H40" s="41">
        <f>'МП 2'!G20</f>
        <v>15</v>
      </c>
      <c r="I40" s="163"/>
    </row>
    <row r="41" spans="3:9" ht="38.25" customHeight="1" x14ac:dyDescent="0.25">
      <c r="C41" s="316" t="s">
        <v>166</v>
      </c>
      <c r="D41" s="171" t="s">
        <v>150</v>
      </c>
      <c r="E41" s="306" t="s">
        <v>186</v>
      </c>
      <c r="F41" s="41">
        <f>'МП 2'!E21</f>
        <v>9222.9</v>
      </c>
      <c r="G41" s="41">
        <f>'МП 2'!F21</f>
        <v>9222.9</v>
      </c>
      <c r="H41" s="41">
        <f>'МП 2'!G21</f>
        <v>3305.7</v>
      </c>
      <c r="I41" s="163"/>
    </row>
    <row r="42" spans="3:9" ht="32.25" customHeight="1" x14ac:dyDescent="0.25">
      <c r="C42" s="317"/>
      <c r="D42" s="180" t="s">
        <v>152</v>
      </c>
      <c r="E42" s="307"/>
      <c r="F42" s="41">
        <f>'МП 2'!E22</f>
        <v>0</v>
      </c>
      <c r="G42" s="41">
        <f>'МП 2'!F22</f>
        <v>0</v>
      </c>
      <c r="H42" s="41">
        <f>'МП 2'!G22</f>
        <v>0</v>
      </c>
      <c r="I42" s="163"/>
    </row>
    <row r="43" spans="3:9" ht="27.75" customHeight="1" x14ac:dyDescent="0.25">
      <c r="C43" s="318"/>
      <c r="D43" s="171" t="s">
        <v>276</v>
      </c>
      <c r="E43" s="322"/>
      <c r="F43" s="41">
        <f>'МП 2'!E23</f>
        <v>75</v>
      </c>
      <c r="G43" s="41">
        <f>'МП 2'!F23</f>
        <v>75</v>
      </c>
      <c r="H43" s="41">
        <f>'МП 2'!G23</f>
        <v>14.5</v>
      </c>
      <c r="I43" s="163"/>
    </row>
    <row r="44" spans="3:9" ht="38.25" customHeight="1" x14ac:dyDescent="0.25">
      <c r="C44" s="316" t="s">
        <v>277</v>
      </c>
      <c r="D44" s="171" t="s">
        <v>150</v>
      </c>
      <c r="E44" s="306" t="s">
        <v>188</v>
      </c>
      <c r="F44" s="41">
        <f>'МП 2'!E24</f>
        <v>11945.8</v>
      </c>
      <c r="G44" s="41">
        <f>'МП 2'!F24</f>
        <v>11945.8</v>
      </c>
      <c r="H44" s="41">
        <f>'МП 2'!G24</f>
        <v>3980</v>
      </c>
      <c r="I44" s="163"/>
    </row>
    <row r="45" spans="3:9" ht="30" customHeight="1" x14ac:dyDescent="0.25">
      <c r="C45" s="317"/>
      <c r="D45" s="180" t="s">
        <v>152</v>
      </c>
      <c r="E45" s="307"/>
      <c r="F45" s="41">
        <f>'МП 2'!E25</f>
        <v>0</v>
      </c>
      <c r="G45" s="41">
        <f>'МП 2'!F25</f>
        <v>0</v>
      </c>
      <c r="H45" s="41">
        <f>'МП 2'!G25</f>
        <v>0</v>
      </c>
      <c r="I45" s="163"/>
    </row>
    <row r="46" spans="3:9" ht="25.5" customHeight="1" x14ac:dyDescent="0.25">
      <c r="C46" s="318"/>
      <c r="D46" s="171" t="s">
        <v>276</v>
      </c>
      <c r="E46" s="322"/>
      <c r="F46" s="41">
        <f>'МП 2'!E26</f>
        <v>75</v>
      </c>
      <c r="G46" s="41">
        <f>'МП 2'!F26</f>
        <v>75</v>
      </c>
      <c r="H46" s="41">
        <f>'МП 2'!G26</f>
        <v>24.5</v>
      </c>
      <c r="I46" s="163"/>
    </row>
    <row r="47" spans="3:9" ht="38.25" customHeight="1" x14ac:dyDescent="0.25">
      <c r="C47" s="316" t="s">
        <v>278</v>
      </c>
      <c r="D47" s="171" t="s">
        <v>150</v>
      </c>
      <c r="E47" s="306" t="s">
        <v>189</v>
      </c>
      <c r="F47" s="41">
        <f>'МП 2'!E27</f>
        <v>7177.9</v>
      </c>
      <c r="G47" s="41">
        <f>'МП 2'!F27</f>
        <v>7177.9</v>
      </c>
      <c r="H47" s="41">
        <f>'МП 2'!G27</f>
        <v>2600</v>
      </c>
      <c r="I47" s="163"/>
    </row>
    <row r="48" spans="3:9" ht="30.75" customHeight="1" x14ac:dyDescent="0.25">
      <c r="C48" s="317"/>
      <c r="D48" s="180" t="s">
        <v>152</v>
      </c>
      <c r="E48" s="307"/>
      <c r="F48" s="41">
        <f>'МП 2'!E28</f>
        <v>0</v>
      </c>
      <c r="G48" s="41">
        <f>'МП 2'!F28</f>
        <v>0</v>
      </c>
      <c r="H48" s="41">
        <f>'МП 2'!G28</f>
        <v>0</v>
      </c>
      <c r="I48" s="163"/>
    </row>
    <row r="49" spans="3:15" ht="21" customHeight="1" x14ac:dyDescent="0.25">
      <c r="C49" s="318"/>
      <c r="D49" s="171" t="s">
        <v>276</v>
      </c>
      <c r="E49" s="322"/>
      <c r="F49" s="41">
        <f>'МП 2'!E29</f>
        <v>75</v>
      </c>
      <c r="G49" s="41">
        <f>'МП 2'!F29</f>
        <v>75</v>
      </c>
      <c r="H49" s="41">
        <f>'МП 2'!G29</f>
        <v>25</v>
      </c>
      <c r="I49" s="163"/>
    </row>
    <row r="50" spans="3:15" ht="95.25" customHeight="1" x14ac:dyDescent="0.25">
      <c r="C50" s="170" t="s">
        <v>35</v>
      </c>
      <c r="D50" s="90" t="s">
        <v>157</v>
      </c>
      <c r="E50" s="165" t="s">
        <v>178</v>
      </c>
      <c r="F50" s="114">
        <v>0</v>
      </c>
      <c r="G50" s="114">
        <v>0</v>
      </c>
      <c r="H50" s="164">
        <v>0</v>
      </c>
      <c r="I50" s="93"/>
    </row>
    <row r="51" spans="3:15" ht="51" customHeight="1" x14ac:dyDescent="0.25">
      <c r="C51" s="168" t="s">
        <v>15</v>
      </c>
      <c r="D51" s="91" t="s">
        <v>153</v>
      </c>
      <c r="E51" s="122" t="s">
        <v>65</v>
      </c>
      <c r="F51" s="113">
        <f>'МП 2'!E30</f>
        <v>33528.9</v>
      </c>
      <c r="G51" s="113">
        <f>'МП 2'!F30</f>
        <v>33657.300000000003</v>
      </c>
      <c r="H51" s="113">
        <f>'МП 2'!G30</f>
        <v>10128.4</v>
      </c>
      <c r="I51" s="5"/>
    </row>
    <row r="52" spans="3:15" ht="38.25" customHeight="1" x14ac:dyDescent="0.25">
      <c r="C52" s="276" t="s">
        <v>16</v>
      </c>
      <c r="D52" s="276" t="s">
        <v>154</v>
      </c>
      <c r="E52" s="296" t="s">
        <v>178</v>
      </c>
      <c r="F52" s="297">
        <v>17688.5</v>
      </c>
      <c r="G52" s="297">
        <v>17695.2</v>
      </c>
      <c r="H52" s="297">
        <v>4423.3999999999996</v>
      </c>
      <c r="I52" s="319"/>
    </row>
    <row r="53" spans="3:15" x14ac:dyDescent="0.25">
      <c r="C53" s="276"/>
      <c r="D53" s="276"/>
      <c r="E53" s="296"/>
      <c r="F53" s="297"/>
      <c r="G53" s="297"/>
      <c r="H53" s="297"/>
      <c r="I53" s="319"/>
    </row>
    <row r="54" spans="3:15" ht="33" customHeight="1" x14ac:dyDescent="0.25">
      <c r="C54" s="90" t="s">
        <v>151</v>
      </c>
      <c r="D54" s="90" t="s">
        <v>152</v>
      </c>
      <c r="E54" s="296"/>
      <c r="F54" s="114">
        <v>403.3</v>
      </c>
      <c r="G54" s="114">
        <v>472.1</v>
      </c>
      <c r="H54" s="114">
        <v>2.1</v>
      </c>
      <c r="I54" s="5"/>
    </row>
    <row r="55" spans="3:15" ht="45" customHeight="1" x14ac:dyDescent="0.25">
      <c r="C55" s="170" t="s">
        <v>95</v>
      </c>
      <c r="D55" s="90" t="s">
        <v>155</v>
      </c>
      <c r="E55" s="296" t="s">
        <v>275</v>
      </c>
      <c r="F55" s="114">
        <v>2413.9</v>
      </c>
      <c r="G55" s="114">
        <v>2413.9</v>
      </c>
      <c r="H55" s="114">
        <v>603.5</v>
      </c>
      <c r="I55" s="5"/>
    </row>
    <row r="56" spans="3:15" ht="28.5" customHeight="1" x14ac:dyDescent="0.25">
      <c r="C56" s="90" t="s">
        <v>156</v>
      </c>
      <c r="D56" s="90" t="s">
        <v>152</v>
      </c>
      <c r="E56" s="296"/>
      <c r="F56" s="114"/>
      <c r="G56" s="114"/>
      <c r="H56" s="114"/>
      <c r="I56" s="5"/>
    </row>
    <row r="57" spans="3:15" ht="63.75" x14ac:dyDescent="0.25">
      <c r="C57" s="91" t="s">
        <v>23</v>
      </c>
      <c r="D57" s="91" t="s">
        <v>158</v>
      </c>
      <c r="E57" s="122" t="s">
        <v>65</v>
      </c>
      <c r="F57" s="113">
        <f>F58+F60</f>
        <v>4738.3999999999996</v>
      </c>
      <c r="G57" s="113">
        <f t="shared" ref="G57:H57" si="5">G58+G60</f>
        <v>5240.3999999999996</v>
      </c>
      <c r="H57" s="113">
        <f t="shared" si="5"/>
        <v>1322.8</v>
      </c>
      <c r="I57" s="5"/>
      <c r="O57" t="s">
        <v>306</v>
      </c>
    </row>
    <row r="58" spans="3:15" x14ac:dyDescent="0.25">
      <c r="C58" s="320" t="s">
        <v>24</v>
      </c>
      <c r="D58" s="320" t="s">
        <v>159</v>
      </c>
      <c r="E58" s="321" t="s">
        <v>65</v>
      </c>
      <c r="F58" s="301">
        <v>2608.9</v>
      </c>
      <c r="G58" s="301">
        <v>2938.9</v>
      </c>
      <c r="H58" s="301">
        <v>597.4</v>
      </c>
      <c r="I58" s="302"/>
    </row>
    <row r="59" spans="3:15" ht="25.5" customHeight="1" x14ac:dyDescent="0.25">
      <c r="C59" s="320"/>
      <c r="D59" s="320"/>
      <c r="E59" s="321"/>
      <c r="F59" s="301"/>
      <c r="G59" s="301"/>
      <c r="H59" s="301"/>
      <c r="I59" s="302"/>
    </row>
    <row r="60" spans="3:15" ht="52.5" customHeight="1" x14ac:dyDescent="0.25">
      <c r="C60" s="123" t="s">
        <v>27</v>
      </c>
      <c r="D60" s="123" t="s">
        <v>160</v>
      </c>
      <c r="E60" s="124" t="s">
        <v>65</v>
      </c>
      <c r="F60" s="125">
        <v>2129.5</v>
      </c>
      <c r="G60" s="125">
        <v>2301.5</v>
      </c>
      <c r="H60" s="125">
        <v>725.4</v>
      </c>
      <c r="I60" s="3"/>
    </row>
    <row r="61" spans="3:15" ht="63.75" x14ac:dyDescent="0.25">
      <c r="C61" s="44" t="s">
        <v>86</v>
      </c>
      <c r="D61" s="44" t="s">
        <v>354</v>
      </c>
      <c r="E61" s="46" t="s">
        <v>65</v>
      </c>
      <c r="F61" s="75">
        <f>F62+F71</f>
        <v>1140.6999999999998</v>
      </c>
      <c r="G61" s="75">
        <f t="shared" ref="G61:H61" si="6">G62+G71</f>
        <v>1140.6999999999998</v>
      </c>
      <c r="H61" s="75">
        <f t="shared" si="6"/>
        <v>496.3</v>
      </c>
      <c r="I61" s="45"/>
    </row>
    <row r="62" spans="3:15" ht="51" x14ac:dyDescent="0.25">
      <c r="C62" s="91" t="s">
        <v>8</v>
      </c>
      <c r="D62" s="91" t="s">
        <v>13</v>
      </c>
      <c r="E62" s="27" t="s">
        <v>65</v>
      </c>
      <c r="F62" s="67">
        <f>F63+F68+F69</f>
        <v>860.69999999999993</v>
      </c>
      <c r="G62" s="249">
        <f t="shared" ref="G62:H62" si="7">G63+G68+G69</f>
        <v>860.69999999999993</v>
      </c>
      <c r="H62" s="249">
        <f t="shared" si="7"/>
        <v>417.5</v>
      </c>
      <c r="I62" s="93"/>
    </row>
    <row r="63" spans="3:15" ht="30.75" customHeight="1" x14ac:dyDescent="0.25">
      <c r="C63" s="258" t="s">
        <v>321</v>
      </c>
      <c r="D63" s="258" t="s">
        <v>346</v>
      </c>
      <c r="E63" s="96"/>
      <c r="F63" s="94">
        <f>F64+F65+F66+F67</f>
        <v>852.3</v>
      </c>
      <c r="G63" s="250">
        <f t="shared" ref="G63:H63" si="8">G64+G65+G66+G67</f>
        <v>852.3</v>
      </c>
      <c r="H63" s="250">
        <f t="shared" si="8"/>
        <v>416.5</v>
      </c>
      <c r="I63" s="93"/>
    </row>
    <row r="64" spans="3:15" ht="51" x14ac:dyDescent="0.25">
      <c r="C64" s="258" t="s">
        <v>322</v>
      </c>
      <c r="D64" s="258" t="s">
        <v>347</v>
      </c>
      <c r="E64" s="5" t="s">
        <v>65</v>
      </c>
      <c r="F64" s="94">
        <f>'МП 3'!D9</f>
        <v>65.8</v>
      </c>
      <c r="G64" s="250">
        <f>'МП 3'!E9</f>
        <v>65.8</v>
      </c>
      <c r="H64" s="250">
        <f>'МП 3'!F9</f>
        <v>16.5</v>
      </c>
      <c r="I64" s="93"/>
    </row>
    <row r="65" spans="1:9" ht="51" x14ac:dyDescent="0.25">
      <c r="C65" s="258" t="s">
        <v>323</v>
      </c>
      <c r="D65" s="258" t="s">
        <v>193</v>
      </c>
      <c r="E65" s="5" t="s">
        <v>319</v>
      </c>
      <c r="F65" s="94">
        <f>'МП 3'!D10</f>
        <v>0</v>
      </c>
      <c r="G65" s="250">
        <f>'МП 3'!E10</f>
        <v>0</v>
      </c>
      <c r="H65" s="250">
        <f>'МП 3'!F10</f>
        <v>0</v>
      </c>
      <c r="I65" s="93"/>
    </row>
    <row r="66" spans="1:9" ht="97.5" customHeight="1" x14ac:dyDescent="0.25">
      <c r="C66" s="258" t="s">
        <v>325</v>
      </c>
      <c r="D66" s="258" t="s">
        <v>348</v>
      </c>
      <c r="E66" s="247" t="s">
        <v>319</v>
      </c>
      <c r="F66" s="94">
        <f>'МП 3'!D11</f>
        <v>676</v>
      </c>
      <c r="G66" s="250">
        <f>'МП 3'!E11</f>
        <v>676</v>
      </c>
      <c r="H66" s="250">
        <f>'МП 3'!F11</f>
        <v>344</v>
      </c>
      <c r="I66" s="93"/>
    </row>
    <row r="67" spans="1:9" ht="51.75" customHeight="1" x14ac:dyDescent="0.25">
      <c r="C67" s="258" t="s">
        <v>327</v>
      </c>
      <c r="D67" s="258" t="s">
        <v>349</v>
      </c>
      <c r="E67" s="247" t="s">
        <v>319</v>
      </c>
      <c r="F67" s="94">
        <f>'МП 3'!D12</f>
        <v>110.5</v>
      </c>
      <c r="G67" s="250">
        <f>'МП 3'!E12</f>
        <v>110.5</v>
      </c>
      <c r="H67" s="250">
        <f>'МП 3'!F12</f>
        <v>56</v>
      </c>
      <c r="I67" s="93"/>
    </row>
    <row r="68" spans="1:9" ht="70.5" customHeight="1" x14ac:dyDescent="0.25">
      <c r="C68" s="258" t="s">
        <v>329</v>
      </c>
      <c r="D68" s="258" t="s">
        <v>350</v>
      </c>
      <c r="E68" s="247"/>
      <c r="F68" s="250">
        <f>'МП 3'!D13</f>
        <v>8.4</v>
      </c>
      <c r="G68" s="250">
        <f>'МП 3'!E13</f>
        <v>8.4</v>
      </c>
      <c r="H68" s="250">
        <f>'МП 3'!F13</f>
        <v>1</v>
      </c>
      <c r="I68" s="248"/>
    </row>
    <row r="69" spans="1:9" ht="41.25" customHeight="1" x14ac:dyDescent="0.25">
      <c r="C69" s="258" t="s">
        <v>331</v>
      </c>
      <c r="D69" s="258" t="s">
        <v>307</v>
      </c>
      <c r="E69" s="247"/>
      <c r="F69" s="250">
        <f>F70</f>
        <v>0</v>
      </c>
      <c r="G69" s="250">
        <f t="shared" ref="G69:H69" si="9">G70</f>
        <v>0</v>
      </c>
      <c r="H69" s="250">
        <f t="shared" si="9"/>
        <v>0</v>
      </c>
      <c r="I69" s="248"/>
    </row>
    <row r="70" spans="1:9" ht="54" customHeight="1" x14ac:dyDescent="0.25">
      <c r="C70" s="258" t="s">
        <v>351</v>
      </c>
      <c r="D70" s="258" t="s">
        <v>352</v>
      </c>
      <c r="E70" s="247"/>
      <c r="F70" s="250">
        <f>'МП 3'!D15</f>
        <v>0</v>
      </c>
      <c r="G70" s="250">
        <f>'МП 3'!E15</f>
        <v>0</v>
      </c>
      <c r="H70" s="250">
        <f>'МП 3'!F15</f>
        <v>0</v>
      </c>
      <c r="I70" s="248"/>
    </row>
    <row r="71" spans="1:9" ht="53.25" customHeight="1" x14ac:dyDescent="0.25">
      <c r="C71" s="258" t="s">
        <v>15</v>
      </c>
      <c r="D71" s="258" t="s">
        <v>333</v>
      </c>
      <c r="E71" s="247" t="s">
        <v>319</v>
      </c>
      <c r="F71" s="250">
        <f>F72</f>
        <v>280</v>
      </c>
      <c r="G71" s="250">
        <f t="shared" ref="G71:H71" si="10">G72</f>
        <v>280</v>
      </c>
      <c r="H71" s="250">
        <f t="shared" si="10"/>
        <v>78.8</v>
      </c>
      <c r="I71" s="248"/>
    </row>
    <row r="72" spans="1:9" ht="80.25" customHeight="1" x14ac:dyDescent="0.25">
      <c r="C72" s="258" t="s">
        <v>334</v>
      </c>
      <c r="D72" s="274" t="s">
        <v>353</v>
      </c>
      <c r="E72" s="247"/>
      <c r="F72" s="250">
        <f>'МП 3'!D17</f>
        <v>280</v>
      </c>
      <c r="G72" s="250">
        <f>'МП 3'!E17</f>
        <v>280</v>
      </c>
      <c r="H72" s="250">
        <f>'МП 3'!F17</f>
        <v>78.8</v>
      </c>
      <c r="I72" s="248"/>
    </row>
    <row r="73" spans="1:9" ht="63.75" x14ac:dyDescent="0.25">
      <c r="C73" s="44" t="s">
        <v>85</v>
      </c>
      <c r="D73" s="44" t="s">
        <v>196</v>
      </c>
      <c r="E73" s="44" t="s">
        <v>7</v>
      </c>
      <c r="F73" s="76">
        <f>МП4!E8</f>
        <v>100</v>
      </c>
      <c r="G73" s="76">
        <f>МП4!F8</f>
        <v>100</v>
      </c>
      <c r="H73" s="76">
        <f>МП4!G8</f>
        <v>26.5</v>
      </c>
      <c r="I73" s="45"/>
    </row>
    <row r="74" spans="1:9" ht="66" customHeight="1" x14ac:dyDescent="0.25">
      <c r="C74" s="90" t="s">
        <v>8</v>
      </c>
      <c r="D74" s="90" t="s">
        <v>64</v>
      </c>
      <c r="E74" s="90" t="s">
        <v>7</v>
      </c>
      <c r="F74" s="80">
        <f>МП4!E9</f>
        <v>100</v>
      </c>
      <c r="G74" s="80">
        <f>МП4!F9</f>
        <v>100</v>
      </c>
      <c r="H74" s="80">
        <f>МП4!G9</f>
        <v>26.5</v>
      </c>
      <c r="I74" s="93"/>
    </row>
    <row r="75" spans="1:9" ht="115.5" customHeight="1" x14ac:dyDescent="0.25">
      <c r="C75" s="90" t="s">
        <v>9</v>
      </c>
      <c r="D75" s="90" t="s">
        <v>57</v>
      </c>
      <c r="E75" s="170" t="s">
        <v>195</v>
      </c>
      <c r="F75" s="94">
        <f>МП4!E10</f>
        <v>0</v>
      </c>
      <c r="G75" s="94">
        <f>МП4!F10</f>
        <v>0</v>
      </c>
      <c r="H75" s="94">
        <f>МП4!G10</f>
        <v>0</v>
      </c>
      <c r="I75" s="93"/>
    </row>
    <row r="76" spans="1:9" ht="54" customHeight="1" x14ac:dyDescent="0.25">
      <c r="C76" s="90" t="s">
        <v>10</v>
      </c>
      <c r="D76" s="32" t="s">
        <v>58</v>
      </c>
      <c r="E76" s="89"/>
      <c r="F76" s="117">
        <f>МП4!E11</f>
        <v>0</v>
      </c>
      <c r="G76" s="117">
        <f>МП4!F11</f>
        <v>0</v>
      </c>
      <c r="H76" s="117">
        <f>МП4!G11</f>
        <v>0</v>
      </c>
      <c r="I76" s="2"/>
    </row>
    <row r="77" spans="1:9" ht="216.75" x14ac:dyDescent="0.25">
      <c r="C77" s="90" t="s">
        <v>14</v>
      </c>
      <c r="D77" s="90" t="s">
        <v>134</v>
      </c>
      <c r="E77" s="170" t="s">
        <v>195</v>
      </c>
      <c r="F77" s="94">
        <f>МП4!E12</f>
        <v>0</v>
      </c>
      <c r="G77" s="94">
        <f>МП4!F12</f>
        <v>0</v>
      </c>
      <c r="H77" s="94">
        <f>МП4!G12</f>
        <v>0</v>
      </c>
      <c r="I77" s="93"/>
    </row>
    <row r="78" spans="1:9" ht="76.5" x14ac:dyDescent="0.25">
      <c r="C78" s="90" t="s">
        <v>166</v>
      </c>
      <c r="D78" s="90" t="s">
        <v>147</v>
      </c>
      <c r="E78" s="170" t="s">
        <v>195</v>
      </c>
      <c r="F78" s="94">
        <f>МП4!E13</f>
        <v>100</v>
      </c>
      <c r="G78" s="94">
        <f>МП4!F13</f>
        <v>100</v>
      </c>
      <c r="H78" s="94">
        <f>МП4!G13</f>
        <v>26.5</v>
      </c>
      <c r="I78" s="93"/>
    </row>
    <row r="79" spans="1:9" ht="84" customHeight="1" x14ac:dyDescent="0.25">
      <c r="A79" s="2"/>
      <c r="B79" s="119"/>
      <c r="C79" s="90" t="s">
        <v>23</v>
      </c>
      <c r="D79" s="170" t="s">
        <v>197</v>
      </c>
      <c r="E79" s="170" t="s">
        <v>195</v>
      </c>
      <c r="F79" s="94">
        <f>МП4!E17</f>
        <v>0</v>
      </c>
      <c r="G79" s="94">
        <f>МП4!F17</f>
        <v>0</v>
      </c>
      <c r="H79" s="94">
        <f>МП4!G17</f>
        <v>0</v>
      </c>
      <c r="I79" s="101"/>
    </row>
    <row r="80" spans="1:9" ht="102" x14ac:dyDescent="0.25">
      <c r="A80" s="2"/>
      <c r="B80" s="119"/>
      <c r="C80" s="90" t="s">
        <v>59</v>
      </c>
      <c r="D80" s="90" t="s">
        <v>161</v>
      </c>
      <c r="E80" s="170" t="s">
        <v>195</v>
      </c>
      <c r="F80" s="94">
        <f>МП4!E18</f>
        <v>0</v>
      </c>
      <c r="G80" s="94">
        <f>МП4!F18</f>
        <v>0</v>
      </c>
      <c r="H80" s="94">
        <f>МП4!G18</f>
        <v>0</v>
      </c>
      <c r="I80" s="101"/>
    </row>
    <row r="81" spans="3:9" ht="48" customHeight="1" x14ac:dyDescent="0.25">
      <c r="C81" s="278" t="s">
        <v>84</v>
      </c>
      <c r="D81" s="278" t="s">
        <v>62</v>
      </c>
      <c r="E81" s="92" t="s">
        <v>7</v>
      </c>
      <c r="F81" s="81">
        <f>МП5!E8</f>
        <v>0</v>
      </c>
      <c r="G81" s="81">
        <f>МП5!F8</f>
        <v>0</v>
      </c>
      <c r="H81" s="81">
        <f>МП5!G8</f>
        <v>0</v>
      </c>
      <c r="I81" s="45"/>
    </row>
    <row r="82" spans="3:9" x14ac:dyDescent="0.25">
      <c r="C82" s="288"/>
      <c r="D82" s="288"/>
      <c r="E82" s="97"/>
      <c r="F82" s="98"/>
      <c r="G82" s="98"/>
      <c r="H82" s="98"/>
      <c r="I82" s="126"/>
    </row>
    <row r="83" spans="3:9" ht="15" customHeight="1" x14ac:dyDescent="0.25">
      <c r="C83" s="276" t="s">
        <v>8</v>
      </c>
      <c r="D83" s="276" t="s">
        <v>203</v>
      </c>
      <c r="E83" s="90" t="s">
        <v>7</v>
      </c>
      <c r="F83" s="67">
        <f>F85</f>
        <v>0</v>
      </c>
      <c r="G83" s="67">
        <f>G85</f>
        <v>0</v>
      </c>
      <c r="H83" s="67">
        <f>H85</f>
        <v>0</v>
      </c>
      <c r="I83" s="5"/>
    </row>
    <row r="84" spans="3:9" ht="66" customHeight="1" x14ac:dyDescent="0.25">
      <c r="C84" s="276"/>
      <c r="D84" s="276"/>
      <c r="E84" s="90" t="s">
        <v>30</v>
      </c>
      <c r="F84" s="94"/>
      <c r="G84" s="94"/>
      <c r="H84" s="94"/>
      <c r="I84" s="5"/>
    </row>
    <row r="85" spans="3:9" ht="178.5" x14ac:dyDescent="0.25">
      <c r="C85" s="90" t="s">
        <v>9</v>
      </c>
      <c r="D85" s="90" t="s">
        <v>31</v>
      </c>
      <c r="E85" s="90" t="s">
        <v>30</v>
      </c>
      <c r="F85" s="94">
        <f>МП5!E12</f>
        <v>0</v>
      </c>
      <c r="G85" s="94">
        <f>МП5!F12</f>
        <v>0</v>
      </c>
      <c r="H85" s="94">
        <f>МП5!G12</f>
        <v>0</v>
      </c>
      <c r="I85" s="93"/>
    </row>
    <row r="86" spans="3:9" ht="15" customHeight="1" x14ac:dyDescent="0.25">
      <c r="C86" s="276" t="s">
        <v>15</v>
      </c>
      <c r="D86" s="276" t="s">
        <v>204</v>
      </c>
      <c r="E86" s="17" t="s">
        <v>7</v>
      </c>
      <c r="F86" s="67">
        <v>0</v>
      </c>
      <c r="G86" s="67">
        <v>0</v>
      </c>
      <c r="H86" s="67">
        <v>0</v>
      </c>
      <c r="I86" s="5"/>
    </row>
    <row r="87" spans="3:9" ht="54" customHeight="1" x14ac:dyDescent="0.25">
      <c r="C87" s="276"/>
      <c r="D87" s="276"/>
      <c r="E87" s="90" t="s">
        <v>30</v>
      </c>
      <c r="F87" s="94">
        <v>0</v>
      </c>
      <c r="G87" s="94">
        <v>0</v>
      </c>
      <c r="H87" s="94">
        <v>0</v>
      </c>
      <c r="I87" s="5"/>
    </row>
    <row r="88" spans="3:9" ht="140.25" x14ac:dyDescent="0.25">
      <c r="C88" s="90" t="s">
        <v>16</v>
      </c>
      <c r="D88" s="90" t="s">
        <v>32</v>
      </c>
      <c r="E88" s="90" t="s">
        <v>30</v>
      </c>
      <c r="F88" s="94">
        <v>0</v>
      </c>
      <c r="G88" s="94">
        <v>0</v>
      </c>
      <c r="H88" s="94">
        <v>0</v>
      </c>
      <c r="I88" s="93"/>
    </row>
    <row r="89" spans="3:9" ht="38.25" x14ac:dyDescent="0.25">
      <c r="C89" s="90" t="s">
        <v>23</v>
      </c>
      <c r="D89" s="90" t="s">
        <v>101</v>
      </c>
      <c r="E89" s="90" t="s">
        <v>30</v>
      </c>
      <c r="F89" s="67">
        <f>F90</f>
        <v>0</v>
      </c>
      <c r="G89" s="67">
        <f>G90</f>
        <v>0</v>
      </c>
      <c r="H89" s="67">
        <f>H90</f>
        <v>0</v>
      </c>
      <c r="I89" s="93"/>
    </row>
    <row r="90" spans="3:9" ht="51.75" x14ac:dyDescent="0.25">
      <c r="C90" s="39" t="s">
        <v>104</v>
      </c>
      <c r="D90" s="31" t="s">
        <v>102</v>
      </c>
      <c r="E90" s="32" t="s">
        <v>30</v>
      </c>
      <c r="F90" s="127">
        <f>МП5!E17</f>
        <v>0</v>
      </c>
      <c r="G90" s="128">
        <f>МП5!F17</f>
        <v>0</v>
      </c>
      <c r="H90" s="128">
        <f>МП5!G17</f>
        <v>0</v>
      </c>
      <c r="I90" s="2"/>
    </row>
    <row r="91" spans="3:9" ht="58.5" customHeight="1" x14ac:dyDescent="0.25">
      <c r="C91" s="293" t="s">
        <v>162</v>
      </c>
      <c r="D91" s="293" t="s">
        <v>205</v>
      </c>
      <c r="E91" s="92" t="s">
        <v>7</v>
      </c>
      <c r="F91" s="81">
        <f>МП6!E8</f>
        <v>1500</v>
      </c>
      <c r="G91" s="81">
        <f>G96+G104</f>
        <v>1500</v>
      </c>
      <c r="H91" s="81">
        <f>H96+H104</f>
        <v>0</v>
      </c>
      <c r="I91" s="45"/>
    </row>
    <row r="92" spans="3:9" ht="15" customHeight="1" x14ac:dyDescent="0.25">
      <c r="C92" s="294"/>
      <c r="D92" s="294"/>
      <c r="E92" s="298"/>
      <c r="F92" s="289"/>
      <c r="G92" s="289"/>
      <c r="H92" s="289"/>
      <c r="I92" s="290"/>
    </row>
    <row r="93" spans="3:9" ht="9" customHeight="1" x14ac:dyDescent="0.25">
      <c r="C93" s="294"/>
      <c r="D93" s="294"/>
      <c r="E93" s="298"/>
      <c r="F93" s="289"/>
      <c r="G93" s="289"/>
      <c r="H93" s="289"/>
      <c r="I93" s="290"/>
    </row>
    <row r="94" spans="3:9" hidden="1" x14ac:dyDescent="0.25">
      <c r="C94" s="294"/>
      <c r="D94" s="294"/>
      <c r="E94" s="298"/>
      <c r="F94" s="289"/>
      <c r="G94" s="289"/>
      <c r="H94" s="289"/>
      <c r="I94" s="290"/>
    </row>
    <row r="95" spans="3:9" ht="15" hidden="1" customHeight="1" x14ac:dyDescent="0.25">
      <c r="C95" s="294"/>
      <c r="D95" s="294"/>
      <c r="E95" s="298"/>
      <c r="F95" s="289"/>
      <c r="G95" s="289"/>
      <c r="H95" s="289"/>
      <c r="I95" s="290"/>
    </row>
    <row r="96" spans="3:9" ht="15" customHeight="1" x14ac:dyDescent="0.25">
      <c r="C96" s="276" t="s">
        <v>8</v>
      </c>
      <c r="D96" s="276" t="s">
        <v>206</v>
      </c>
      <c r="E96" s="276"/>
      <c r="F96" s="291">
        <f>F101</f>
        <v>500</v>
      </c>
      <c r="G96" s="291">
        <f>G101</f>
        <v>500</v>
      </c>
      <c r="H96" s="291">
        <f>H101</f>
        <v>0</v>
      </c>
      <c r="I96" s="292"/>
    </row>
    <row r="97" spans="3:9" ht="42" customHeight="1" x14ac:dyDescent="0.25">
      <c r="C97" s="276"/>
      <c r="D97" s="276"/>
      <c r="E97" s="276"/>
      <c r="F97" s="291"/>
      <c r="G97" s="291"/>
      <c r="H97" s="291"/>
      <c r="I97" s="292"/>
    </row>
    <row r="98" spans="3:9" ht="10.5" hidden="1" customHeight="1" x14ac:dyDescent="0.25">
      <c r="C98" s="276"/>
      <c r="D98" s="276"/>
      <c r="E98" s="276"/>
      <c r="F98" s="291"/>
      <c r="G98" s="291"/>
      <c r="H98" s="291"/>
      <c r="I98" s="292"/>
    </row>
    <row r="99" spans="3:9" ht="53.25" hidden="1" customHeight="1" x14ac:dyDescent="0.25">
      <c r="C99" s="276"/>
      <c r="D99" s="276"/>
      <c r="E99" s="276"/>
      <c r="F99" s="291"/>
      <c r="G99" s="291"/>
      <c r="H99" s="291"/>
      <c r="I99" s="292"/>
    </row>
    <row r="100" spans="3:9" ht="97.5" hidden="1" customHeight="1" x14ac:dyDescent="0.25">
      <c r="C100" s="276"/>
      <c r="D100" s="276"/>
      <c r="E100" s="276"/>
      <c r="F100" s="291"/>
      <c r="G100" s="291"/>
      <c r="H100" s="291"/>
      <c r="I100" s="292"/>
    </row>
    <row r="101" spans="3:9" ht="101.25" customHeight="1" x14ac:dyDescent="0.25">
      <c r="C101" s="90" t="s">
        <v>9</v>
      </c>
      <c r="D101" s="90" t="s">
        <v>71</v>
      </c>
      <c r="E101" s="90" t="s">
        <v>61</v>
      </c>
      <c r="F101" s="94">
        <f>МП6!E18</f>
        <v>500</v>
      </c>
      <c r="G101" s="174">
        <f>МП6!F18</f>
        <v>500</v>
      </c>
      <c r="H101" s="174">
        <f>МП6!G18</f>
        <v>0</v>
      </c>
      <c r="I101" s="101"/>
    </row>
    <row r="102" spans="3:9" ht="108.75" customHeight="1" x14ac:dyDescent="0.25">
      <c r="C102" s="51" t="s">
        <v>80</v>
      </c>
      <c r="D102" s="32" t="s">
        <v>135</v>
      </c>
      <c r="E102" s="31"/>
      <c r="F102" s="33">
        <f>F103</f>
        <v>0</v>
      </c>
      <c r="G102" s="33">
        <f>G103</f>
        <v>0</v>
      </c>
      <c r="H102" s="33">
        <f>H103</f>
        <v>0</v>
      </c>
      <c r="I102" s="30"/>
    </row>
    <row r="103" spans="3:9" ht="90" x14ac:dyDescent="0.25">
      <c r="C103" s="32" t="s">
        <v>16</v>
      </c>
      <c r="D103" s="31" t="s">
        <v>136</v>
      </c>
      <c r="E103" s="31"/>
      <c r="F103" s="33">
        <v>0</v>
      </c>
      <c r="G103" s="33">
        <v>0</v>
      </c>
      <c r="H103" s="33">
        <v>0</v>
      </c>
      <c r="I103" s="30"/>
    </row>
    <row r="104" spans="3:9" ht="72.75" customHeight="1" x14ac:dyDescent="0.25">
      <c r="C104" s="32" t="s">
        <v>23</v>
      </c>
      <c r="D104" s="32" t="s">
        <v>355</v>
      </c>
      <c r="E104" s="90" t="s">
        <v>61</v>
      </c>
      <c r="F104" s="104">
        <f>F105</f>
        <v>1000</v>
      </c>
      <c r="G104" s="104">
        <f t="shared" ref="G104:H104" si="11">G105</f>
        <v>1000</v>
      </c>
      <c r="H104" s="104">
        <f t="shared" si="11"/>
        <v>0</v>
      </c>
      <c r="I104" s="30"/>
    </row>
    <row r="105" spans="3:9" ht="30.75" customHeight="1" x14ac:dyDescent="0.25">
      <c r="C105" s="32" t="s">
        <v>104</v>
      </c>
      <c r="D105" s="32" t="s">
        <v>308</v>
      </c>
      <c r="E105" s="170" t="s">
        <v>61</v>
      </c>
      <c r="F105" s="192">
        <f>МП6!E22</f>
        <v>1000</v>
      </c>
      <c r="G105" s="192">
        <f>МП6!F22</f>
        <v>1000</v>
      </c>
      <c r="H105" s="192">
        <f>МП6!G22</f>
        <v>0</v>
      </c>
      <c r="I105" s="30"/>
    </row>
    <row r="106" spans="3:9" ht="75" customHeight="1" x14ac:dyDescent="0.25">
      <c r="C106" s="92" t="s">
        <v>163</v>
      </c>
      <c r="D106" s="167" t="s">
        <v>208</v>
      </c>
      <c r="E106" s="92" t="s">
        <v>7</v>
      </c>
      <c r="F106" s="81">
        <f>F107</f>
        <v>15261.7</v>
      </c>
      <c r="G106" s="81">
        <f t="shared" ref="G106:H106" si="12">G107</f>
        <v>15261.7</v>
      </c>
      <c r="H106" s="81">
        <f t="shared" si="12"/>
        <v>3254.7</v>
      </c>
      <c r="I106" s="45"/>
    </row>
    <row r="107" spans="3:9" ht="56.25" customHeight="1" x14ac:dyDescent="0.25">
      <c r="C107" s="17" t="s">
        <v>28</v>
      </c>
      <c r="D107" s="170" t="s">
        <v>209</v>
      </c>
      <c r="E107" s="90" t="s">
        <v>7</v>
      </c>
      <c r="F107" s="200">
        <f>F108</f>
        <v>15261.7</v>
      </c>
      <c r="G107" s="200">
        <f>G108</f>
        <v>15261.7</v>
      </c>
      <c r="H107" s="200">
        <f>H108</f>
        <v>3254.7</v>
      </c>
      <c r="I107" s="201"/>
    </row>
    <row r="108" spans="3:9" ht="37.5" customHeight="1" x14ac:dyDescent="0.25">
      <c r="C108" s="90" t="s">
        <v>55</v>
      </c>
      <c r="D108" s="90" t="s">
        <v>56</v>
      </c>
      <c r="E108" s="90" t="s">
        <v>54</v>
      </c>
      <c r="F108" s="115">
        <f>МП7!E10</f>
        <v>15261.7</v>
      </c>
      <c r="G108" s="115">
        <f>МП7!F10</f>
        <v>15261.7</v>
      </c>
      <c r="H108" s="115">
        <f>МП7!G10</f>
        <v>3254.7</v>
      </c>
      <c r="I108" s="202"/>
    </row>
    <row r="109" spans="3:9" ht="54" customHeight="1" x14ac:dyDescent="0.25">
      <c r="C109" s="278" t="s">
        <v>89</v>
      </c>
      <c r="D109" s="278" t="s">
        <v>210</v>
      </c>
      <c r="E109" s="92" t="s">
        <v>7</v>
      </c>
      <c r="F109" s="81">
        <f>МП8!E8</f>
        <v>500</v>
      </c>
      <c r="G109" s="81">
        <f>МП8!F8</f>
        <v>500</v>
      </c>
      <c r="H109" s="81">
        <f>H111</f>
        <v>0</v>
      </c>
      <c r="I109" s="45"/>
    </row>
    <row r="110" spans="3:9" ht="35.25" customHeight="1" x14ac:dyDescent="0.25">
      <c r="C110" s="288"/>
      <c r="D110" s="288"/>
      <c r="E110" s="97" t="s">
        <v>61</v>
      </c>
      <c r="F110" s="98"/>
      <c r="G110" s="98"/>
      <c r="H110" s="98"/>
      <c r="I110" s="129"/>
    </row>
    <row r="111" spans="3:9" ht="36.75" customHeight="1" x14ac:dyDescent="0.25">
      <c r="C111" s="276" t="s">
        <v>8</v>
      </c>
      <c r="D111" s="276" t="s">
        <v>67</v>
      </c>
      <c r="E111" s="90" t="s">
        <v>7</v>
      </c>
      <c r="F111" s="67">
        <f>SUM(F113:F116)</f>
        <v>500</v>
      </c>
      <c r="G111" s="243">
        <f t="shared" ref="G111:H111" si="13">SUM(G113:G116)</f>
        <v>500</v>
      </c>
      <c r="H111" s="243">
        <f t="shared" si="13"/>
        <v>0</v>
      </c>
      <c r="I111" s="130"/>
    </row>
    <row r="112" spans="3:9" ht="41.25" customHeight="1" x14ac:dyDescent="0.25">
      <c r="C112" s="276"/>
      <c r="D112" s="276"/>
      <c r="E112" s="90" t="s">
        <v>61</v>
      </c>
      <c r="F112" s="94"/>
      <c r="G112" s="94"/>
      <c r="H112" s="94"/>
      <c r="I112" s="130"/>
    </row>
    <row r="113" spans="1:9" ht="69" customHeight="1" x14ac:dyDescent="0.25">
      <c r="C113" s="170" t="s">
        <v>168</v>
      </c>
      <c r="D113" s="90" t="s">
        <v>90</v>
      </c>
      <c r="E113" s="90" t="s">
        <v>61</v>
      </c>
      <c r="F113" s="115">
        <f>МП8!E12</f>
        <v>0</v>
      </c>
      <c r="G113" s="115">
        <f>МП8!F12</f>
        <v>0</v>
      </c>
      <c r="H113" s="115">
        <v>0</v>
      </c>
      <c r="I113" s="2"/>
    </row>
    <row r="114" spans="1:9" ht="69" customHeight="1" x14ac:dyDescent="0.25">
      <c r="C114" s="246" t="s">
        <v>70</v>
      </c>
      <c r="D114" s="32" t="s">
        <v>310</v>
      </c>
      <c r="E114" s="246" t="s">
        <v>61</v>
      </c>
      <c r="F114" s="115"/>
      <c r="G114" s="115"/>
      <c r="H114" s="115"/>
      <c r="I114" s="2"/>
    </row>
    <row r="115" spans="1:9" ht="69" customHeight="1" x14ac:dyDescent="0.25">
      <c r="C115" s="246" t="s">
        <v>14</v>
      </c>
      <c r="D115" s="203" t="s">
        <v>311</v>
      </c>
      <c r="E115" s="246" t="s">
        <v>61</v>
      </c>
      <c r="F115" s="115">
        <f>МП8!E19</f>
        <v>500</v>
      </c>
      <c r="G115" s="115">
        <f>МП8!F19</f>
        <v>500</v>
      </c>
      <c r="H115" s="115">
        <f>МП8!G19</f>
        <v>0</v>
      </c>
      <c r="I115" s="2"/>
    </row>
    <row r="116" spans="1:9" ht="115.5" customHeight="1" x14ac:dyDescent="0.25">
      <c r="C116" s="32" t="s">
        <v>103</v>
      </c>
      <c r="D116" s="31" t="s">
        <v>279</v>
      </c>
      <c r="E116" s="32" t="s">
        <v>61</v>
      </c>
      <c r="F116" s="149">
        <f>МП8!E20</f>
        <v>0</v>
      </c>
      <c r="G116" s="149">
        <f>МП8!F20</f>
        <v>0</v>
      </c>
      <c r="H116" s="149">
        <f>МП8!G20</f>
        <v>0</v>
      </c>
      <c r="I116" s="64"/>
    </row>
    <row r="117" spans="1:9" ht="72.75" customHeight="1" x14ac:dyDescent="0.25">
      <c r="C117" s="278" t="s">
        <v>131</v>
      </c>
      <c r="D117" s="278" t="s">
        <v>280</v>
      </c>
      <c r="E117" s="92" t="s">
        <v>7</v>
      </c>
      <c r="F117" s="81">
        <f>F119+F130+F133+F136</f>
        <v>55586.3</v>
      </c>
      <c r="G117" s="81">
        <f>МП9!F8</f>
        <v>55667.3</v>
      </c>
      <c r="H117" s="81">
        <f>МП9!G8</f>
        <v>12751.199999999999</v>
      </c>
      <c r="I117" s="45"/>
    </row>
    <row r="118" spans="1:9" ht="51" x14ac:dyDescent="0.25">
      <c r="C118" s="288"/>
      <c r="D118" s="288"/>
      <c r="E118" s="131" t="s">
        <v>69</v>
      </c>
      <c r="F118" s="98"/>
      <c r="G118" s="98"/>
      <c r="H118" s="98"/>
      <c r="I118" s="129"/>
    </row>
    <row r="119" spans="1:9" ht="55.5" customHeight="1" x14ac:dyDescent="0.25">
      <c r="C119" s="276" t="s">
        <v>8</v>
      </c>
      <c r="D119" s="276" t="s">
        <v>114</v>
      </c>
      <c r="E119" s="90" t="s">
        <v>7</v>
      </c>
      <c r="F119" s="67">
        <f>F121+F127+F128+F129</f>
        <v>55406.3</v>
      </c>
      <c r="G119" s="172">
        <f t="shared" ref="G119:H119" si="14">G121+G127+G128+G129</f>
        <v>55487.3</v>
      </c>
      <c r="H119" s="172">
        <f t="shared" si="14"/>
        <v>12751.199999999999</v>
      </c>
      <c r="I119" s="130"/>
    </row>
    <row r="120" spans="1:9" ht="51" x14ac:dyDescent="0.25">
      <c r="C120" s="276"/>
      <c r="D120" s="276"/>
      <c r="E120" s="132" t="s">
        <v>69</v>
      </c>
      <c r="F120" s="94"/>
      <c r="G120" s="94"/>
      <c r="H120" s="94"/>
      <c r="I120" s="130"/>
    </row>
    <row r="121" spans="1:9" ht="15" customHeight="1" x14ac:dyDescent="0.25">
      <c r="A121" s="275"/>
      <c r="C121" s="276" t="s">
        <v>9</v>
      </c>
      <c r="D121" s="276" t="s">
        <v>115</v>
      </c>
      <c r="E121" s="276" t="s">
        <v>69</v>
      </c>
      <c r="F121" s="283">
        <f>МП9!E12</f>
        <v>8027.3</v>
      </c>
      <c r="G121" s="283">
        <f>МП9!F12</f>
        <v>8027.3</v>
      </c>
      <c r="H121" s="283">
        <f>МП9!G12</f>
        <v>1736.4</v>
      </c>
      <c r="I121" s="285"/>
    </row>
    <row r="122" spans="1:9" x14ac:dyDescent="0.25">
      <c r="A122" s="275"/>
      <c r="C122" s="276"/>
      <c r="D122" s="276"/>
      <c r="E122" s="276"/>
      <c r="F122" s="284"/>
      <c r="G122" s="284"/>
      <c r="H122" s="284"/>
      <c r="I122" s="285"/>
    </row>
    <row r="123" spans="1:9" x14ac:dyDescent="0.25">
      <c r="A123" s="275"/>
      <c r="C123" s="276"/>
      <c r="D123" s="276"/>
      <c r="E123" s="276"/>
      <c r="F123" s="284"/>
      <c r="G123" s="284"/>
      <c r="H123" s="284"/>
      <c r="I123" s="285"/>
    </row>
    <row r="124" spans="1:9" x14ac:dyDescent="0.25">
      <c r="A124" s="275"/>
      <c r="C124" s="276"/>
      <c r="D124" s="276"/>
      <c r="E124" s="276"/>
      <c r="F124" s="284"/>
      <c r="G124" s="284"/>
      <c r="H124" s="284"/>
      <c r="I124" s="285"/>
    </row>
    <row r="125" spans="1:9" x14ac:dyDescent="0.25">
      <c r="A125" s="275"/>
      <c r="C125" s="276"/>
      <c r="D125" s="276"/>
      <c r="E125" s="276"/>
      <c r="F125" s="284"/>
      <c r="G125" s="284"/>
      <c r="H125" s="284"/>
      <c r="I125" s="285"/>
    </row>
    <row r="126" spans="1:9" x14ac:dyDescent="0.25">
      <c r="A126" s="275"/>
      <c r="C126" s="276"/>
      <c r="D126" s="276"/>
      <c r="E126" s="276"/>
      <c r="F126" s="284"/>
      <c r="G126" s="284"/>
      <c r="H126" s="284"/>
      <c r="I126" s="285"/>
    </row>
    <row r="127" spans="1:9" ht="106.5" customHeight="1" x14ac:dyDescent="0.25">
      <c r="A127" s="35"/>
      <c r="C127" s="90" t="s">
        <v>70</v>
      </c>
      <c r="D127" s="90" t="s">
        <v>116</v>
      </c>
      <c r="E127" s="90"/>
      <c r="F127" s="94">
        <f>МП9!E18</f>
        <v>1324</v>
      </c>
      <c r="G127" s="94">
        <f>МП9!F18</f>
        <v>1325</v>
      </c>
      <c r="H127" s="94">
        <f>МП9!G18</f>
        <v>54.1</v>
      </c>
      <c r="I127" s="13"/>
    </row>
    <row r="128" spans="1:9" ht="25.5" x14ac:dyDescent="0.25">
      <c r="A128" s="176"/>
      <c r="C128" s="170" t="s">
        <v>14</v>
      </c>
      <c r="D128" s="170" t="s">
        <v>243</v>
      </c>
      <c r="E128" s="170"/>
      <c r="F128" s="174">
        <f>МП9!E19</f>
        <v>45755</v>
      </c>
      <c r="G128" s="174">
        <f>МП9!F19</f>
        <v>45835</v>
      </c>
      <c r="H128" s="174">
        <f>МП9!G19</f>
        <v>10937.8</v>
      </c>
      <c r="I128" s="175"/>
    </row>
    <row r="129" spans="1:9" ht="54" customHeight="1" x14ac:dyDescent="0.25">
      <c r="A129" s="176"/>
      <c r="C129" s="170" t="s">
        <v>103</v>
      </c>
      <c r="D129" s="170" t="s">
        <v>244</v>
      </c>
      <c r="E129" s="170"/>
      <c r="F129" s="174">
        <f>МП9!E20</f>
        <v>300</v>
      </c>
      <c r="G129" s="174">
        <f>МП9!F20</f>
        <v>300</v>
      </c>
      <c r="H129" s="174">
        <f>МП9!G20</f>
        <v>22.9</v>
      </c>
      <c r="I129" s="175"/>
    </row>
    <row r="130" spans="1:9" ht="15" customHeight="1" x14ac:dyDescent="0.25">
      <c r="C130" s="276" t="s">
        <v>80</v>
      </c>
      <c r="D130" s="276" t="s">
        <v>245</v>
      </c>
      <c r="E130" s="90" t="s">
        <v>7</v>
      </c>
      <c r="F130" s="67">
        <f>МП9!E21</f>
        <v>50</v>
      </c>
      <c r="G130" s="67">
        <f>МП9!F21</f>
        <v>50</v>
      </c>
      <c r="H130" s="67">
        <f>МП9!G21</f>
        <v>0</v>
      </c>
      <c r="I130" s="130"/>
    </row>
    <row r="131" spans="1:9" ht="51" x14ac:dyDescent="0.25">
      <c r="C131" s="276"/>
      <c r="D131" s="276"/>
      <c r="E131" s="132" t="s">
        <v>69</v>
      </c>
      <c r="F131" s="94"/>
      <c r="G131" s="94"/>
      <c r="H131" s="94"/>
      <c r="I131" s="130"/>
    </row>
    <row r="132" spans="1:9" ht="63.75" x14ac:dyDescent="0.25">
      <c r="C132" s="28" t="s">
        <v>16</v>
      </c>
      <c r="D132" s="28" t="s">
        <v>247</v>
      </c>
      <c r="E132" s="28" t="s">
        <v>69</v>
      </c>
      <c r="F132" s="94">
        <f>МП9!E23</f>
        <v>50</v>
      </c>
      <c r="G132" s="94">
        <f>МП9!F23</f>
        <v>50</v>
      </c>
      <c r="H132" s="94">
        <f>МП9!G23</f>
        <v>0</v>
      </c>
      <c r="I132" s="101"/>
    </row>
    <row r="133" spans="1:9" ht="51.75" x14ac:dyDescent="0.25">
      <c r="C133" s="31" t="s">
        <v>23</v>
      </c>
      <c r="D133" s="31" t="s">
        <v>117</v>
      </c>
      <c r="E133" s="31"/>
      <c r="F133" s="70">
        <f>МП9!E24</f>
        <v>80</v>
      </c>
      <c r="G133" s="70">
        <f>МП9!F24</f>
        <v>80</v>
      </c>
      <c r="H133" s="70">
        <f>МП9!G24</f>
        <v>0</v>
      </c>
      <c r="I133" s="31"/>
    </row>
    <row r="134" spans="1:9" ht="51.75" x14ac:dyDescent="0.25">
      <c r="C134" s="31" t="s">
        <v>24</v>
      </c>
      <c r="D134" s="31" t="s">
        <v>117</v>
      </c>
      <c r="E134" s="31"/>
      <c r="F134" s="71">
        <f>МП9!E25</f>
        <v>30</v>
      </c>
      <c r="G134" s="71">
        <f>МП9!F25</f>
        <v>30</v>
      </c>
      <c r="H134" s="71">
        <f>МП9!G25</f>
        <v>0</v>
      </c>
      <c r="I134" s="31"/>
    </row>
    <row r="135" spans="1:9" ht="102.75" x14ac:dyDescent="0.25">
      <c r="C135" s="31" t="s">
        <v>27</v>
      </c>
      <c r="D135" s="31" t="s">
        <v>118</v>
      </c>
      <c r="E135" s="28" t="s">
        <v>69</v>
      </c>
      <c r="F135" s="71">
        <f>МП9!E26</f>
        <v>50</v>
      </c>
      <c r="G135" s="71">
        <f>МП9!F26</f>
        <v>50</v>
      </c>
      <c r="H135" s="71">
        <f>МП9!G26</f>
        <v>0</v>
      </c>
      <c r="I135" s="31"/>
    </row>
    <row r="136" spans="1:9" ht="51.75" x14ac:dyDescent="0.25">
      <c r="C136" s="31" t="s">
        <v>28</v>
      </c>
      <c r="D136" s="31" t="s">
        <v>248</v>
      </c>
      <c r="E136" s="28"/>
      <c r="F136" s="70">
        <f>МП9!E27</f>
        <v>50</v>
      </c>
      <c r="G136" s="70">
        <f>МП9!F27</f>
        <v>50</v>
      </c>
      <c r="H136" s="70">
        <f>МП9!G27</f>
        <v>0</v>
      </c>
      <c r="I136" s="31"/>
    </row>
    <row r="137" spans="1:9" ht="64.5" x14ac:dyDescent="0.25">
      <c r="C137" s="38" t="s">
        <v>55</v>
      </c>
      <c r="D137" s="31" t="s">
        <v>249</v>
      </c>
      <c r="E137" s="28"/>
      <c r="F137" s="71">
        <f>МП9!E28</f>
        <v>50</v>
      </c>
      <c r="G137" s="71">
        <f>МП9!F28</f>
        <v>50</v>
      </c>
      <c r="H137" s="71">
        <f>МП9!G28</f>
        <v>0</v>
      </c>
      <c r="I137" s="31"/>
    </row>
    <row r="138" spans="1:9" ht="51.75" customHeight="1" x14ac:dyDescent="0.25">
      <c r="C138" s="278" t="s">
        <v>91</v>
      </c>
      <c r="D138" s="278" t="s">
        <v>213</v>
      </c>
      <c r="E138" s="53" t="s">
        <v>7</v>
      </c>
      <c r="F138" s="81">
        <f>F140+F143+F145+F148+F152</f>
        <v>13189.4</v>
      </c>
      <c r="G138" s="81">
        <f t="shared" ref="G138:H138" si="15">G140+G143+G145+G148+G152</f>
        <v>13189.4</v>
      </c>
      <c r="H138" s="81">
        <f t="shared" si="15"/>
        <v>2857.9</v>
      </c>
      <c r="I138" s="45"/>
    </row>
    <row r="139" spans="1:9" ht="51.75" customHeight="1" x14ac:dyDescent="0.25">
      <c r="C139" s="279"/>
      <c r="D139" s="279"/>
      <c r="E139" s="138" t="s">
        <v>212</v>
      </c>
      <c r="F139" s="133"/>
      <c r="G139" s="133"/>
      <c r="H139" s="133"/>
      <c r="I139" s="134"/>
    </row>
    <row r="140" spans="1:9" x14ac:dyDescent="0.25">
      <c r="C140" s="277" t="s">
        <v>8</v>
      </c>
      <c r="D140" s="277" t="s">
        <v>72</v>
      </c>
      <c r="E140" s="135" t="s">
        <v>7</v>
      </c>
      <c r="F140" s="67">
        <f>МП10!E12</f>
        <v>220</v>
      </c>
      <c r="G140" s="67">
        <f>МП10!F12</f>
        <v>220</v>
      </c>
      <c r="H140" s="67">
        <f>МП10!G12</f>
        <v>14</v>
      </c>
      <c r="I140" s="136"/>
    </row>
    <row r="141" spans="1:9" x14ac:dyDescent="0.25">
      <c r="C141" s="277"/>
      <c r="D141" s="277"/>
      <c r="E141" s="135"/>
      <c r="F141" s="67"/>
      <c r="G141" s="67"/>
      <c r="H141" s="67"/>
      <c r="I141" s="136"/>
    </row>
    <row r="142" spans="1:9" ht="153" x14ac:dyDescent="0.25">
      <c r="C142" s="90" t="s">
        <v>9</v>
      </c>
      <c r="D142" s="210" t="s">
        <v>288</v>
      </c>
      <c r="E142" s="96" t="s">
        <v>98</v>
      </c>
      <c r="F142" s="94">
        <f>МП10!E14</f>
        <v>220</v>
      </c>
      <c r="G142" s="94">
        <f>МП10!F14</f>
        <v>220</v>
      </c>
      <c r="H142" s="94">
        <f>МП10!G14</f>
        <v>14</v>
      </c>
      <c r="I142" s="93"/>
    </row>
    <row r="143" spans="1:9" x14ac:dyDescent="0.25">
      <c r="C143" s="168" t="s">
        <v>15</v>
      </c>
      <c r="D143" s="168" t="s">
        <v>74</v>
      </c>
      <c r="E143" s="137" t="s">
        <v>7</v>
      </c>
      <c r="F143" s="67">
        <f>МП10!E15</f>
        <v>40</v>
      </c>
      <c r="G143" s="67">
        <f>МП10!F15</f>
        <v>40</v>
      </c>
      <c r="H143" s="67">
        <f>МП10!G15</f>
        <v>0</v>
      </c>
      <c r="I143" s="136"/>
    </row>
    <row r="144" spans="1:9" ht="89.25" x14ac:dyDescent="0.25">
      <c r="C144" s="90" t="s">
        <v>16</v>
      </c>
      <c r="D144" s="90" t="s">
        <v>75</v>
      </c>
      <c r="E144" s="5"/>
      <c r="F144" s="94">
        <f>МП10!E17</f>
        <v>40</v>
      </c>
      <c r="G144" s="94">
        <f>МП10!F17</f>
        <v>40</v>
      </c>
      <c r="H144" s="94">
        <f>МП10!G17</f>
        <v>0</v>
      </c>
      <c r="I144" s="93"/>
    </row>
    <row r="145" spans="1:9" x14ac:dyDescent="0.25">
      <c r="C145" s="277" t="s">
        <v>23</v>
      </c>
      <c r="D145" s="277" t="s">
        <v>76</v>
      </c>
      <c r="E145" s="135" t="s">
        <v>22</v>
      </c>
      <c r="F145" s="67">
        <f>МП10!E18</f>
        <v>90</v>
      </c>
      <c r="G145" s="67">
        <f>МП10!F18</f>
        <v>90</v>
      </c>
      <c r="H145" s="67">
        <f>МП10!G18</f>
        <v>0</v>
      </c>
      <c r="I145" s="136"/>
    </row>
    <row r="146" spans="1:9" ht="51" x14ac:dyDescent="0.25">
      <c r="C146" s="277"/>
      <c r="D146" s="277"/>
      <c r="E146" s="5" t="s">
        <v>97</v>
      </c>
      <c r="F146" s="67"/>
      <c r="G146" s="67"/>
      <c r="H146" s="67"/>
      <c r="I146" s="136"/>
    </row>
    <row r="147" spans="1:9" ht="51" x14ac:dyDescent="0.25">
      <c r="C147" s="90" t="s">
        <v>24</v>
      </c>
      <c r="D147" s="90" t="s">
        <v>77</v>
      </c>
      <c r="E147" s="5" t="s">
        <v>97</v>
      </c>
      <c r="F147" s="68">
        <f>МП10!E20</f>
        <v>90</v>
      </c>
      <c r="G147" s="68">
        <f>МП10!F20</f>
        <v>90</v>
      </c>
      <c r="H147" s="68">
        <f>МП10!G20</f>
        <v>0</v>
      </c>
      <c r="I147" s="3"/>
    </row>
    <row r="148" spans="1:9" x14ac:dyDescent="0.25">
      <c r="C148" s="277" t="s">
        <v>28</v>
      </c>
      <c r="D148" s="277" t="s">
        <v>78</v>
      </c>
      <c r="E148" s="135" t="s">
        <v>22</v>
      </c>
      <c r="F148" s="67">
        <f>МП10!E21</f>
        <v>12604</v>
      </c>
      <c r="G148" s="67">
        <f>МП10!F21</f>
        <v>12604</v>
      </c>
      <c r="H148" s="67">
        <f>МП10!G21</f>
        <v>2843.9</v>
      </c>
      <c r="I148" s="136"/>
    </row>
    <row r="149" spans="1:9" ht="51" x14ac:dyDescent="0.25">
      <c r="C149" s="277"/>
      <c r="D149" s="277"/>
      <c r="E149" s="163" t="s">
        <v>212</v>
      </c>
      <c r="F149" s="67"/>
      <c r="G149" s="67"/>
      <c r="H149" s="67"/>
      <c r="I149" s="136"/>
    </row>
    <row r="150" spans="1:9" ht="89.25" x14ac:dyDescent="0.25">
      <c r="C150" s="90" t="s">
        <v>55</v>
      </c>
      <c r="D150" s="170" t="s">
        <v>282</v>
      </c>
      <c r="E150" s="163" t="s">
        <v>212</v>
      </c>
      <c r="F150" s="169">
        <f>МП10!E23</f>
        <v>12604</v>
      </c>
      <c r="G150" s="169">
        <f>МП10!F23</f>
        <v>12604</v>
      </c>
      <c r="H150" s="169">
        <f>МП10!G23</f>
        <v>2843.9</v>
      </c>
      <c r="I150" s="3"/>
    </row>
    <row r="151" spans="1:9" ht="102.75" customHeight="1" x14ac:dyDescent="0.25">
      <c r="C151" s="90" t="s">
        <v>79</v>
      </c>
      <c r="D151" s="210" t="s">
        <v>281</v>
      </c>
      <c r="E151" s="163" t="s">
        <v>212</v>
      </c>
      <c r="F151" s="169">
        <f>МП10!E24</f>
        <v>0</v>
      </c>
      <c r="G151" s="169">
        <f>МП10!F24</f>
        <v>0</v>
      </c>
      <c r="H151" s="169">
        <f>МП10!G24</f>
        <v>0</v>
      </c>
      <c r="I151" s="3"/>
    </row>
    <row r="152" spans="1:9" ht="71.25" customHeight="1" x14ac:dyDescent="0.25">
      <c r="C152" s="229" t="s">
        <v>290</v>
      </c>
      <c r="D152" s="229" t="s">
        <v>293</v>
      </c>
      <c r="E152" s="230" t="s">
        <v>212</v>
      </c>
      <c r="F152" s="231">
        <f>F153</f>
        <v>235.4</v>
      </c>
      <c r="G152" s="231">
        <f t="shared" ref="G152:H152" si="16">G153</f>
        <v>235.4</v>
      </c>
      <c r="H152" s="231">
        <f t="shared" si="16"/>
        <v>0</v>
      </c>
      <c r="I152" s="232"/>
    </row>
    <row r="153" spans="1:9" ht="102.75" customHeight="1" x14ac:dyDescent="0.25">
      <c r="C153" s="229" t="s">
        <v>289</v>
      </c>
      <c r="D153" s="229" t="s">
        <v>291</v>
      </c>
      <c r="E153" s="230"/>
      <c r="F153" s="231">
        <f>МП10!E27</f>
        <v>235.4</v>
      </c>
      <c r="G153" s="231">
        <f>МП10!F27</f>
        <v>235.4</v>
      </c>
      <c r="H153" s="231">
        <f>МП10!G27</f>
        <v>0</v>
      </c>
      <c r="I153" s="232"/>
    </row>
    <row r="154" spans="1:9" ht="50.25" customHeight="1" x14ac:dyDescent="0.25">
      <c r="C154" s="278" t="s">
        <v>92</v>
      </c>
      <c r="D154" s="298" t="s">
        <v>217</v>
      </c>
      <c r="E154" s="53" t="s">
        <v>7</v>
      </c>
      <c r="F154" s="81">
        <f>МП11!E8</f>
        <v>20</v>
      </c>
      <c r="G154" s="81">
        <f>МП11!F8</f>
        <v>140.19999999999999</v>
      </c>
      <c r="H154" s="81">
        <f>МП11!G8</f>
        <v>0</v>
      </c>
      <c r="I154" s="45"/>
    </row>
    <row r="155" spans="1:9" ht="32.25" customHeight="1" x14ac:dyDescent="0.25">
      <c r="C155" s="279"/>
      <c r="D155" s="298"/>
      <c r="E155" s="126" t="s">
        <v>61</v>
      </c>
      <c r="F155" s="133"/>
      <c r="G155" s="133"/>
      <c r="H155" s="133"/>
      <c r="I155" s="134"/>
    </row>
    <row r="156" spans="1:9" x14ac:dyDescent="0.25">
      <c r="C156" s="277" t="s">
        <v>8</v>
      </c>
      <c r="D156" s="276" t="s">
        <v>217</v>
      </c>
      <c r="E156" s="135" t="s">
        <v>7</v>
      </c>
      <c r="F156" s="67">
        <f>МП11!E8</f>
        <v>20</v>
      </c>
      <c r="G156" s="172">
        <f>МП11!F8</f>
        <v>140.19999999999999</v>
      </c>
      <c r="H156" s="172">
        <f>МП11!G8</f>
        <v>0</v>
      </c>
      <c r="I156" s="136"/>
    </row>
    <row r="157" spans="1:9" ht="39" customHeight="1" x14ac:dyDescent="0.25">
      <c r="C157" s="277"/>
      <c r="D157" s="276"/>
      <c r="E157" s="135"/>
      <c r="F157" s="67"/>
      <c r="G157" s="67"/>
      <c r="H157" s="67"/>
      <c r="I157" s="136"/>
    </row>
    <row r="158" spans="1:9" ht="43.5" customHeight="1" x14ac:dyDescent="0.25">
      <c r="A158" s="29"/>
      <c r="B158" s="29"/>
      <c r="C158" s="90" t="s">
        <v>9</v>
      </c>
      <c r="D158" s="170" t="s">
        <v>137</v>
      </c>
      <c r="E158" s="5"/>
      <c r="F158" s="94">
        <f>SUM(F159:F162)</f>
        <v>20</v>
      </c>
      <c r="G158" s="174">
        <f t="shared" ref="G158:H158" si="17">SUM(G159:G162)</f>
        <v>140.19999999999999</v>
      </c>
      <c r="H158" s="174">
        <f t="shared" si="17"/>
        <v>0</v>
      </c>
      <c r="I158" s="93"/>
    </row>
    <row r="159" spans="1:9" ht="69" customHeight="1" x14ac:dyDescent="0.25">
      <c r="C159" s="170" t="s">
        <v>138</v>
      </c>
      <c r="D159" s="170" t="s">
        <v>218</v>
      </c>
      <c r="E159" s="5"/>
      <c r="F159" s="94">
        <f>МП11!E11</f>
        <v>0</v>
      </c>
      <c r="G159" s="94">
        <f>МП11!F11</f>
        <v>87.4</v>
      </c>
      <c r="H159" s="94">
        <f>МП11!G11</f>
        <v>0</v>
      </c>
      <c r="I159" s="93"/>
    </row>
    <row r="160" spans="1:9" x14ac:dyDescent="0.25">
      <c r="C160" s="276" t="s">
        <v>139</v>
      </c>
      <c r="D160" s="276" t="s">
        <v>140</v>
      </c>
      <c r="E160" s="299"/>
      <c r="F160" s="300">
        <f>МП11!E12</f>
        <v>0</v>
      </c>
      <c r="G160" s="300">
        <f>МП11!F12</f>
        <v>32.799999999999997</v>
      </c>
      <c r="H160" s="300">
        <f>МП11!G12</f>
        <v>0</v>
      </c>
      <c r="I160" s="299"/>
    </row>
    <row r="161" spans="3:9" ht="18.75" customHeight="1" x14ac:dyDescent="0.25">
      <c r="C161" s="276"/>
      <c r="D161" s="276"/>
      <c r="E161" s="299"/>
      <c r="F161" s="300"/>
      <c r="G161" s="300"/>
      <c r="H161" s="300"/>
      <c r="I161" s="299"/>
    </row>
    <row r="162" spans="3:9" ht="38.25" x14ac:dyDescent="0.25">
      <c r="C162" s="90" t="s">
        <v>141</v>
      </c>
      <c r="D162" s="90" t="s">
        <v>142</v>
      </c>
      <c r="E162" s="5"/>
      <c r="F162" s="94">
        <f>МП11!E13</f>
        <v>20</v>
      </c>
      <c r="G162" s="94">
        <f>МП11!F13</f>
        <v>20</v>
      </c>
      <c r="H162" s="94">
        <f>МП11!G12</f>
        <v>0</v>
      </c>
      <c r="I162" s="93"/>
    </row>
    <row r="163" spans="3:9" ht="51.75" customHeight="1" x14ac:dyDescent="0.25">
      <c r="C163" s="278" t="s">
        <v>93</v>
      </c>
      <c r="D163" s="278" t="s">
        <v>283</v>
      </c>
      <c r="E163" s="53" t="s">
        <v>7</v>
      </c>
      <c r="F163" s="81">
        <f>F165+F169</f>
        <v>7254.1</v>
      </c>
      <c r="G163" s="81">
        <f>G165+G169</f>
        <v>7239.1</v>
      </c>
      <c r="H163" s="81">
        <f>H165+H169</f>
        <v>1965.3</v>
      </c>
      <c r="I163" s="45"/>
    </row>
    <row r="164" spans="3:9" ht="40.5" customHeight="1" x14ac:dyDescent="0.25">
      <c r="C164" s="279"/>
      <c r="D164" s="279"/>
      <c r="E164" s="138"/>
      <c r="F164" s="133"/>
      <c r="G164" s="133"/>
      <c r="H164" s="133"/>
      <c r="I164" s="134"/>
    </row>
    <row r="165" spans="3:9" x14ac:dyDescent="0.25">
      <c r="C165" s="277" t="s">
        <v>8</v>
      </c>
      <c r="D165" s="277" t="s">
        <v>81</v>
      </c>
      <c r="E165" s="135" t="s">
        <v>7</v>
      </c>
      <c r="F165" s="67">
        <f>SUM(F167:F168)</f>
        <v>6844.1</v>
      </c>
      <c r="G165" s="172">
        <f t="shared" ref="G165:H165" si="18">SUM(G167:G168)</f>
        <v>6829.1</v>
      </c>
      <c r="H165" s="172">
        <f t="shared" si="18"/>
        <v>1965.3</v>
      </c>
      <c r="I165" s="136"/>
    </row>
    <row r="166" spans="3:9" ht="102" x14ac:dyDescent="0.25">
      <c r="C166" s="277"/>
      <c r="D166" s="277"/>
      <c r="E166" s="135" t="s">
        <v>220</v>
      </c>
      <c r="F166" s="67"/>
      <c r="G166" s="67"/>
      <c r="H166" s="67"/>
      <c r="I166" s="136"/>
    </row>
    <row r="167" spans="3:9" ht="76.5" x14ac:dyDescent="0.25">
      <c r="C167" s="90" t="s">
        <v>9</v>
      </c>
      <c r="D167" s="170" t="s">
        <v>221</v>
      </c>
      <c r="E167" s="96"/>
      <c r="F167" s="94">
        <f>МП12!E11</f>
        <v>140</v>
      </c>
      <c r="G167" s="94">
        <f>МП12!F11</f>
        <v>140</v>
      </c>
      <c r="H167" s="94">
        <f>МП12!G11</f>
        <v>15</v>
      </c>
      <c r="I167" s="93"/>
    </row>
    <row r="168" spans="3:9" ht="38.25" x14ac:dyDescent="0.25">
      <c r="C168" s="90" t="s">
        <v>119</v>
      </c>
      <c r="D168" s="90" t="s">
        <v>120</v>
      </c>
      <c r="E168" s="96"/>
      <c r="F168" s="94">
        <f>МП12!E12</f>
        <v>6704.1</v>
      </c>
      <c r="G168" s="94">
        <f>МП12!F12</f>
        <v>6689.1</v>
      </c>
      <c r="H168" s="94">
        <f>МП12!G12</f>
        <v>1950.3</v>
      </c>
      <c r="I168" s="93"/>
    </row>
    <row r="169" spans="3:9" x14ac:dyDescent="0.25">
      <c r="C169" s="277" t="s">
        <v>15</v>
      </c>
      <c r="D169" s="277" t="s">
        <v>222</v>
      </c>
      <c r="E169" s="137" t="s">
        <v>7</v>
      </c>
      <c r="F169" s="67">
        <f>МП12!E13</f>
        <v>410</v>
      </c>
      <c r="G169" s="67">
        <f>МП12!F13</f>
        <v>410</v>
      </c>
      <c r="H169" s="67">
        <f>МП12!G13</f>
        <v>0</v>
      </c>
      <c r="I169" s="136"/>
    </row>
    <row r="170" spans="3:9" ht="102" x14ac:dyDescent="0.25">
      <c r="C170" s="277"/>
      <c r="D170" s="277"/>
      <c r="E170" s="135" t="s">
        <v>220</v>
      </c>
      <c r="F170" s="67"/>
      <c r="G170" s="67"/>
      <c r="H170" s="67"/>
      <c r="I170" s="136"/>
    </row>
    <row r="171" spans="3:9" ht="89.25" x14ac:dyDescent="0.25">
      <c r="C171" s="90" t="s">
        <v>16</v>
      </c>
      <c r="D171" s="90" t="s">
        <v>82</v>
      </c>
      <c r="E171" s="5"/>
      <c r="F171" s="94">
        <f>МП12!E15</f>
        <v>410</v>
      </c>
      <c r="G171" s="94">
        <f>МП12!F15</f>
        <v>410</v>
      </c>
      <c r="H171" s="94">
        <f>МП12!G15</f>
        <v>0</v>
      </c>
      <c r="I171" s="93"/>
    </row>
    <row r="172" spans="3:9" ht="66" customHeight="1" x14ac:dyDescent="0.25">
      <c r="C172" s="278" t="s">
        <v>94</v>
      </c>
      <c r="D172" s="278" t="s">
        <v>223</v>
      </c>
      <c r="E172" s="53" t="s">
        <v>7</v>
      </c>
      <c r="F172" s="81">
        <f>F174</f>
        <v>6500</v>
      </c>
      <c r="G172" s="81">
        <f>G174</f>
        <v>12500</v>
      </c>
      <c r="H172" s="81">
        <f>H174</f>
        <v>2000</v>
      </c>
      <c r="I172" s="45"/>
    </row>
    <row r="173" spans="3:9" ht="38.25" x14ac:dyDescent="0.25">
      <c r="C173" s="298"/>
      <c r="D173" s="298"/>
      <c r="E173" s="126" t="s">
        <v>122</v>
      </c>
      <c r="F173" s="98">
        <f>F174</f>
        <v>6500</v>
      </c>
      <c r="G173" s="98">
        <f t="shared" ref="G173:H173" si="19">G174</f>
        <v>12500</v>
      </c>
      <c r="H173" s="98">
        <f t="shared" si="19"/>
        <v>2000</v>
      </c>
      <c r="I173" s="126"/>
    </row>
    <row r="174" spans="3:9" ht="15" customHeight="1" x14ac:dyDescent="0.25">
      <c r="C174" s="276" t="s">
        <v>8</v>
      </c>
      <c r="D174" s="276" t="s">
        <v>223</v>
      </c>
      <c r="E174" s="5" t="s">
        <v>7</v>
      </c>
      <c r="F174" s="67">
        <f>F176</f>
        <v>6500</v>
      </c>
      <c r="G174" s="67">
        <f t="shared" ref="G174:H174" si="20">G176</f>
        <v>12500</v>
      </c>
      <c r="H174" s="67">
        <f t="shared" si="20"/>
        <v>2000</v>
      </c>
      <c r="I174" s="5"/>
    </row>
    <row r="175" spans="3:9" ht="57.75" customHeight="1" x14ac:dyDescent="0.25">
      <c r="C175" s="276"/>
      <c r="D175" s="276"/>
      <c r="E175" s="5" t="s">
        <v>122</v>
      </c>
      <c r="F175" s="94"/>
      <c r="G175" s="94"/>
      <c r="H175" s="94"/>
      <c r="I175" s="5"/>
    </row>
    <row r="176" spans="3:9" ht="39" customHeight="1" x14ac:dyDescent="0.25">
      <c r="C176" s="180" t="s">
        <v>9</v>
      </c>
      <c r="D176" s="31" t="s">
        <v>165</v>
      </c>
      <c r="E176" s="5"/>
      <c r="F176" s="94">
        <f>МП13!E12</f>
        <v>6500</v>
      </c>
      <c r="G176" s="94">
        <f>МП13!F12</f>
        <v>12500</v>
      </c>
      <c r="H176" s="94">
        <f>МП13!G12</f>
        <v>2000</v>
      </c>
      <c r="I176" s="5"/>
    </row>
    <row r="177" spans="3:9" ht="81" customHeight="1" x14ac:dyDescent="0.25">
      <c r="C177" s="180" t="s">
        <v>10</v>
      </c>
      <c r="D177" s="203" t="s">
        <v>123</v>
      </c>
      <c r="E177" s="6" t="s">
        <v>122</v>
      </c>
      <c r="F177" s="72">
        <v>0</v>
      </c>
      <c r="G177" s="72">
        <v>0</v>
      </c>
      <c r="H177" s="72">
        <v>0</v>
      </c>
      <c r="I177" s="6"/>
    </row>
    <row r="178" spans="3:9" ht="51.75" x14ac:dyDescent="0.25">
      <c r="C178" s="95" t="s">
        <v>14</v>
      </c>
      <c r="D178" s="31" t="s">
        <v>224</v>
      </c>
      <c r="E178" s="5"/>
      <c r="F178" s="94"/>
      <c r="G178" s="94"/>
      <c r="H178" s="94"/>
      <c r="I178" s="5"/>
    </row>
    <row r="179" spans="3:9" ht="90" x14ac:dyDescent="0.25">
      <c r="C179" s="32" t="s">
        <v>103</v>
      </c>
      <c r="D179" s="31" t="s">
        <v>167</v>
      </c>
      <c r="E179" s="5" t="s">
        <v>122</v>
      </c>
      <c r="F179" s="149">
        <v>0</v>
      </c>
      <c r="G179" s="149">
        <v>0</v>
      </c>
      <c r="H179" s="149">
        <v>0</v>
      </c>
      <c r="I179" s="30"/>
    </row>
    <row r="180" spans="3:9" ht="54.75" customHeight="1" x14ac:dyDescent="0.25">
      <c r="C180" s="278" t="s">
        <v>132</v>
      </c>
      <c r="D180" s="278" t="s">
        <v>225</v>
      </c>
      <c r="E180" s="53" t="s">
        <v>7</v>
      </c>
      <c r="F180" s="81">
        <f>F182+F189+F196</f>
        <v>80743.100000000006</v>
      </c>
      <c r="G180" s="81">
        <f>G182+G189+G196</f>
        <v>81244.899999999994</v>
      </c>
      <c r="H180" s="81">
        <f>H182+H189+H196</f>
        <v>17549.300000000003</v>
      </c>
      <c r="I180" s="45"/>
    </row>
    <row r="181" spans="3:9" ht="25.5" x14ac:dyDescent="0.25">
      <c r="C181" s="298"/>
      <c r="D181" s="298"/>
      <c r="E181" s="126" t="s">
        <v>124</v>
      </c>
      <c r="F181" s="98"/>
      <c r="G181" s="98"/>
      <c r="H181" s="98"/>
      <c r="I181" s="126"/>
    </row>
    <row r="182" spans="3:9" ht="15" customHeight="1" x14ac:dyDescent="0.25">
      <c r="C182" s="277" t="s">
        <v>8</v>
      </c>
      <c r="D182" s="277" t="s">
        <v>284</v>
      </c>
      <c r="E182" s="135" t="s">
        <v>7</v>
      </c>
      <c r="F182" s="67">
        <f>F184+F185+F186+F187+F188</f>
        <v>19792.599999999999</v>
      </c>
      <c r="G182" s="172">
        <f t="shared" ref="G182:H182" si="21">G184+G185+G186+G187+G188</f>
        <v>19792.599999999999</v>
      </c>
      <c r="H182" s="172">
        <f t="shared" si="21"/>
        <v>4873.8999999999996</v>
      </c>
      <c r="I182" s="135"/>
    </row>
    <row r="183" spans="3:9" ht="96.75" customHeight="1" x14ac:dyDescent="0.25">
      <c r="C183" s="277"/>
      <c r="D183" s="277"/>
      <c r="E183" s="135" t="s">
        <v>124</v>
      </c>
      <c r="F183" s="67"/>
      <c r="G183" s="67"/>
      <c r="H183" s="67"/>
      <c r="I183" s="135"/>
    </row>
    <row r="184" spans="3:9" ht="38.25" x14ac:dyDescent="0.25">
      <c r="C184" s="90" t="s">
        <v>9</v>
      </c>
      <c r="D184" s="90" t="s">
        <v>125</v>
      </c>
      <c r="E184" s="5" t="s">
        <v>124</v>
      </c>
      <c r="F184" s="94">
        <f>МП14!E13</f>
        <v>200</v>
      </c>
      <c r="G184" s="94">
        <f>МП14!F13</f>
        <v>200</v>
      </c>
      <c r="H184" s="94">
        <f>МП14!G13</f>
        <v>30</v>
      </c>
      <c r="I184" s="5"/>
    </row>
    <row r="185" spans="3:9" ht="90" x14ac:dyDescent="0.25">
      <c r="C185" s="32" t="s">
        <v>70</v>
      </c>
      <c r="D185" s="31" t="s">
        <v>126</v>
      </c>
      <c r="E185" s="5" t="s">
        <v>124</v>
      </c>
      <c r="F185" s="149">
        <f>МП14!E14</f>
        <v>30</v>
      </c>
      <c r="G185" s="149">
        <f>МП14!F14</f>
        <v>30</v>
      </c>
      <c r="H185" s="149">
        <f>МП14!G14</f>
        <v>0</v>
      </c>
      <c r="I185" s="30"/>
    </row>
    <row r="186" spans="3:9" ht="26.25" x14ac:dyDescent="0.25">
      <c r="C186" s="32" t="s">
        <v>14</v>
      </c>
      <c r="D186" s="31" t="s">
        <v>227</v>
      </c>
      <c r="E186" s="5" t="s">
        <v>124</v>
      </c>
      <c r="F186" s="152">
        <f>МП14!E15</f>
        <v>31</v>
      </c>
      <c r="G186" s="152">
        <f>МП14!F15</f>
        <v>31</v>
      </c>
      <c r="H186" s="152">
        <f>МП14!G15</f>
        <v>31</v>
      </c>
      <c r="I186" s="31"/>
    </row>
    <row r="187" spans="3:9" ht="26.25" x14ac:dyDescent="0.25">
      <c r="C187" s="31" t="s">
        <v>103</v>
      </c>
      <c r="D187" s="31" t="s">
        <v>128</v>
      </c>
      <c r="E187" s="5" t="s">
        <v>124</v>
      </c>
      <c r="F187" s="71">
        <f>МП14!E16</f>
        <v>11294.5</v>
      </c>
      <c r="G187" s="71">
        <f>МП14!F16</f>
        <v>11294.5</v>
      </c>
      <c r="H187" s="71">
        <f>МП14!G16</f>
        <v>2411.9</v>
      </c>
      <c r="I187" s="31"/>
    </row>
    <row r="188" spans="3:9" ht="69" customHeight="1" x14ac:dyDescent="0.25">
      <c r="C188" s="32" t="s">
        <v>277</v>
      </c>
      <c r="D188" s="32" t="s">
        <v>228</v>
      </c>
      <c r="E188" s="163"/>
      <c r="F188" s="71">
        <f>МП14!E17</f>
        <v>8237.1</v>
      </c>
      <c r="G188" s="71">
        <f>МП14!F17</f>
        <v>8237.1</v>
      </c>
      <c r="H188" s="71">
        <f>МП14!G17</f>
        <v>2401</v>
      </c>
      <c r="I188" s="31"/>
    </row>
    <row r="189" spans="3:9" ht="51" x14ac:dyDescent="0.25">
      <c r="C189" s="150" t="s">
        <v>15</v>
      </c>
      <c r="D189" s="150" t="s">
        <v>129</v>
      </c>
      <c r="E189" s="151" t="s">
        <v>124</v>
      </c>
      <c r="F189" s="153">
        <f>SUM(F190:F195)</f>
        <v>59916.5</v>
      </c>
      <c r="G189" s="153">
        <f>SUM(G190:G195)</f>
        <v>60418.3</v>
      </c>
      <c r="H189" s="153">
        <f t="shared" ref="H189" si="22">SUM(H190:H195)</f>
        <v>12377</v>
      </c>
      <c r="I189" s="37"/>
    </row>
    <row r="190" spans="3:9" ht="39" x14ac:dyDescent="0.25">
      <c r="C190" s="32" t="s">
        <v>127</v>
      </c>
      <c r="D190" s="31" t="s">
        <v>130</v>
      </c>
      <c r="E190" s="5" t="s">
        <v>124</v>
      </c>
      <c r="F190" s="152">
        <f>МП14!E19</f>
        <v>32024.3</v>
      </c>
      <c r="G190" s="152">
        <f>МП14!F19</f>
        <v>32526.1</v>
      </c>
      <c r="H190" s="152">
        <f>МП14!G19</f>
        <v>6941.2</v>
      </c>
      <c r="I190" s="31"/>
    </row>
    <row r="191" spans="3:9" ht="51.75" x14ac:dyDescent="0.25">
      <c r="C191" s="32" t="s">
        <v>95</v>
      </c>
      <c r="D191" s="31" t="s">
        <v>230</v>
      </c>
      <c r="E191" s="196" t="s">
        <v>192</v>
      </c>
      <c r="F191" s="152">
        <f>МП14!E20</f>
        <v>27892.2</v>
      </c>
      <c r="G191" s="152">
        <f>МП14!F20</f>
        <v>27892.2</v>
      </c>
      <c r="H191" s="152">
        <f>МП14!G20</f>
        <v>5435.8</v>
      </c>
      <c r="I191" s="31"/>
    </row>
    <row r="192" spans="3:9" ht="91.5" customHeight="1" x14ac:dyDescent="0.25">
      <c r="C192" s="32" t="s">
        <v>17</v>
      </c>
      <c r="D192" s="31" t="s">
        <v>237</v>
      </c>
      <c r="E192" s="163" t="s">
        <v>124</v>
      </c>
      <c r="F192" s="152">
        <f>МП14!E21</f>
        <v>0</v>
      </c>
      <c r="G192" s="152">
        <f>МП14!F21</f>
        <v>0</v>
      </c>
      <c r="H192" s="152">
        <f>МП14!G21</f>
        <v>0</v>
      </c>
      <c r="I192" s="31"/>
    </row>
    <row r="193" spans="3:9" ht="152.25" customHeight="1" x14ac:dyDescent="0.25">
      <c r="C193" s="32" t="s">
        <v>18</v>
      </c>
      <c r="D193" s="31" t="s">
        <v>238</v>
      </c>
      <c r="E193" s="163" t="s">
        <v>124</v>
      </c>
      <c r="F193" s="152">
        <f>МП14!E22</f>
        <v>0</v>
      </c>
      <c r="G193" s="152">
        <f>МП14!F22</f>
        <v>0</v>
      </c>
      <c r="H193" s="152">
        <f>МП14!G22</f>
        <v>0</v>
      </c>
      <c r="I193" s="31"/>
    </row>
    <row r="194" spans="3:9" ht="92.25" customHeight="1" x14ac:dyDescent="0.25">
      <c r="C194" s="32" t="s">
        <v>285</v>
      </c>
      <c r="D194" s="31" t="s">
        <v>239</v>
      </c>
      <c r="E194" s="163" t="s">
        <v>124</v>
      </c>
      <c r="F194" s="152">
        <f>МП14!E22</f>
        <v>0</v>
      </c>
      <c r="G194" s="152">
        <f>МП14!F22</f>
        <v>0</v>
      </c>
      <c r="H194" s="152">
        <f>МП14!G22</f>
        <v>0</v>
      </c>
      <c r="I194" s="31"/>
    </row>
    <row r="195" spans="3:9" ht="42" customHeight="1" x14ac:dyDescent="0.25">
      <c r="C195" s="32" t="s">
        <v>286</v>
      </c>
      <c r="D195" s="32" t="s">
        <v>235</v>
      </c>
      <c r="E195" s="163" t="s">
        <v>124</v>
      </c>
      <c r="F195" s="152">
        <f>МП14!E24</f>
        <v>0</v>
      </c>
      <c r="G195" s="152">
        <f>МП14!F24</f>
        <v>0</v>
      </c>
      <c r="H195" s="152">
        <f>МП14!G24</f>
        <v>0</v>
      </c>
      <c r="I195" s="31"/>
    </row>
    <row r="196" spans="3:9" ht="25.5" x14ac:dyDescent="0.25">
      <c r="C196" s="150" t="s">
        <v>23</v>
      </c>
      <c r="D196" s="150" t="s">
        <v>144</v>
      </c>
      <c r="E196" s="151" t="s">
        <v>124</v>
      </c>
      <c r="F196" s="153">
        <f>F197+F198</f>
        <v>1034</v>
      </c>
      <c r="G196" s="153">
        <f t="shared" ref="G196:H196" si="23">G197+G198</f>
        <v>1034</v>
      </c>
      <c r="H196" s="153">
        <f t="shared" si="23"/>
        <v>298.39999999999998</v>
      </c>
      <c r="I196" s="150"/>
    </row>
    <row r="197" spans="3:9" ht="39.75" customHeight="1" x14ac:dyDescent="0.25">
      <c r="C197" s="32" t="s">
        <v>24</v>
      </c>
      <c r="D197" s="32" t="s">
        <v>146</v>
      </c>
      <c r="E197" s="5" t="s">
        <v>124</v>
      </c>
      <c r="F197" s="152">
        <f>МП14!E26</f>
        <v>634</v>
      </c>
      <c r="G197" s="152">
        <f>МП14!F26</f>
        <v>634</v>
      </c>
      <c r="H197" s="152">
        <f>МП14!G26</f>
        <v>158.5</v>
      </c>
      <c r="I197" s="31"/>
    </row>
    <row r="198" spans="3:9" ht="53.25" customHeight="1" x14ac:dyDescent="0.25">
      <c r="C198" s="32" t="s">
        <v>27</v>
      </c>
      <c r="D198" s="31" t="s">
        <v>236</v>
      </c>
      <c r="E198" s="163" t="s">
        <v>124</v>
      </c>
      <c r="F198" s="152">
        <f>МП14!E27</f>
        <v>400</v>
      </c>
      <c r="G198" s="152">
        <f>МП14!F27</f>
        <v>400</v>
      </c>
      <c r="H198" s="152">
        <f>МП14!G27</f>
        <v>139.9</v>
      </c>
      <c r="I198" s="31"/>
    </row>
    <row r="199" spans="3:9" ht="15" customHeight="1" x14ac:dyDescent="0.25">
      <c r="C199" s="278" t="s">
        <v>133</v>
      </c>
      <c r="D199" s="298" t="s">
        <v>143</v>
      </c>
      <c r="E199" s="53" t="s">
        <v>7</v>
      </c>
      <c r="F199" s="81">
        <f>SUM(F201:F203)</f>
        <v>748.3</v>
      </c>
      <c r="G199" s="81">
        <f t="shared" ref="G199:H199" si="24">SUM(G201:G203)</f>
        <v>1848.3</v>
      </c>
      <c r="H199" s="81">
        <f t="shared" si="24"/>
        <v>14.1</v>
      </c>
      <c r="I199" s="45"/>
    </row>
    <row r="200" spans="3:9" ht="25.5" x14ac:dyDescent="0.25">
      <c r="C200" s="298"/>
      <c r="D200" s="298"/>
      <c r="E200" s="126" t="s">
        <v>61</v>
      </c>
      <c r="F200" s="98"/>
      <c r="G200" s="98"/>
      <c r="H200" s="98"/>
      <c r="I200" s="126"/>
    </row>
    <row r="201" spans="3:9" ht="42.75" customHeight="1" x14ac:dyDescent="0.25">
      <c r="C201" s="90" t="s">
        <v>9</v>
      </c>
      <c r="D201" s="61" t="s">
        <v>169</v>
      </c>
      <c r="E201" s="52" t="s">
        <v>61</v>
      </c>
      <c r="F201" s="94">
        <f>МП15!E10</f>
        <v>157.30000000000001</v>
      </c>
      <c r="G201" s="174">
        <f>МП15!F10</f>
        <v>157.30000000000001</v>
      </c>
      <c r="H201" s="174">
        <f>МП15!G10</f>
        <v>0</v>
      </c>
      <c r="I201" s="5"/>
    </row>
    <row r="202" spans="3:9" ht="36.75" x14ac:dyDescent="0.25">
      <c r="C202" s="90" t="s">
        <v>70</v>
      </c>
      <c r="D202" s="61" t="s">
        <v>241</v>
      </c>
      <c r="E202" s="52" t="s">
        <v>61</v>
      </c>
      <c r="F202" s="94">
        <f>МП15!E11</f>
        <v>0</v>
      </c>
      <c r="G202" s="174">
        <f>МП15!F11</f>
        <v>0</v>
      </c>
      <c r="H202" s="174">
        <f>МП15!G11</f>
        <v>0</v>
      </c>
      <c r="I202" s="5"/>
    </row>
    <row r="203" spans="3:9" ht="47.25" customHeight="1" x14ac:dyDescent="0.25">
      <c r="C203" s="90" t="s">
        <v>14</v>
      </c>
      <c r="D203" s="61" t="s">
        <v>242</v>
      </c>
      <c r="E203" s="52" t="s">
        <v>61</v>
      </c>
      <c r="F203" s="149">
        <f>МП15!E12</f>
        <v>591</v>
      </c>
      <c r="G203" s="149">
        <f>МП15!F12</f>
        <v>1691</v>
      </c>
      <c r="H203" s="149">
        <f>МП15!G12</f>
        <v>14.1</v>
      </c>
      <c r="I203" s="30"/>
    </row>
    <row r="204" spans="3:9" x14ac:dyDescent="0.25">
      <c r="C204" s="324" t="s">
        <v>317</v>
      </c>
      <c r="D204" s="298" t="s">
        <v>251</v>
      </c>
      <c r="E204" s="53" t="s">
        <v>7</v>
      </c>
      <c r="F204" s="207">
        <f>МП16!E10</f>
        <v>36037.699999999997</v>
      </c>
      <c r="G204" s="207">
        <f>МП16!F10</f>
        <v>46542.5</v>
      </c>
      <c r="H204" s="207">
        <f>МП16!G10</f>
        <v>9630.6</v>
      </c>
      <c r="I204" s="208"/>
    </row>
    <row r="205" spans="3:9" ht="48" customHeight="1" x14ac:dyDescent="0.25">
      <c r="C205" s="325"/>
      <c r="D205" s="326"/>
      <c r="E205" s="126" t="s">
        <v>61</v>
      </c>
      <c r="F205" s="206">
        <f>F206+F208+F213</f>
        <v>36037.699999999997</v>
      </c>
      <c r="G205" s="206">
        <f t="shared" ref="G205:H205" si="25">G206+G208+G213</f>
        <v>46167</v>
      </c>
      <c r="H205" s="206">
        <f t="shared" si="25"/>
        <v>9630.6</v>
      </c>
      <c r="I205" s="204"/>
    </row>
    <row r="206" spans="3:9" ht="26.25" x14ac:dyDescent="0.25">
      <c r="C206" s="168" t="s">
        <v>252</v>
      </c>
      <c r="D206" s="37" t="s">
        <v>253</v>
      </c>
      <c r="E206" s="163"/>
      <c r="F206" s="193">
        <f>F207</f>
        <v>16705.099999999999</v>
      </c>
      <c r="G206" s="193">
        <f t="shared" ref="G206:H206" si="26">G207</f>
        <v>20713.2</v>
      </c>
      <c r="H206" s="193">
        <f t="shared" si="26"/>
        <v>3825.2000000000003</v>
      </c>
      <c r="I206" s="2"/>
    </row>
    <row r="207" spans="3:9" ht="67.5" customHeight="1" x14ac:dyDescent="0.25">
      <c r="C207" s="170" t="s">
        <v>168</v>
      </c>
      <c r="D207" s="32" t="s">
        <v>254</v>
      </c>
      <c r="E207" s="163" t="s">
        <v>61</v>
      </c>
      <c r="F207" s="89">
        <f>МП16!E13</f>
        <v>16705.099999999999</v>
      </c>
      <c r="G207" s="89">
        <f>МП16!F13</f>
        <v>20713.2</v>
      </c>
      <c r="H207" s="89">
        <f>МП16!G13</f>
        <v>3825.2000000000003</v>
      </c>
      <c r="I207" s="2"/>
    </row>
    <row r="208" spans="3:9" ht="26.25" x14ac:dyDescent="0.25">
      <c r="C208" s="168" t="s">
        <v>15</v>
      </c>
      <c r="D208" s="37" t="s">
        <v>255</v>
      </c>
      <c r="E208" s="184"/>
      <c r="F208" s="193">
        <f>SUM(F209:F212)</f>
        <v>9388.4</v>
      </c>
      <c r="G208" s="193">
        <f t="shared" ref="G208:H208" si="27">SUM(G209:G212)</f>
        <v>15509.6</v>
      </c>
      <c r="H208" s="193">
        <f t="shared" si="27"/>
        <v>3309.6</v>
      </c>
      <c r="I208" s="2"/>
    </row>
    <row r="209" spans="3:9" ht="25.5" x14ac:dyDescent="0.25">
      <c r="C209" s="170" t="s">
        <v>127</v>
      </c>
      <c r="D209" s="32" t="s">
        <v>256</v>
      </c>
      <c r="E209" s="163" t="s">
        <v>61</v>
      </c>
      <c r="F209" s="89">
        <f>МП16!E17</f>
        <v>8770</v>
      </c>
      <c r="G209" s="89">
        <f>МП16!F17</f>
        <v>9010</v>
      </c>
      <c r="H209" s="89">
        <f>МП16!G17</f>
        <v>2570</v>
      </c>
      <c r="I209" s="2"/>
    </row>
    <row r="210" spans="3:9" ht="39" x14ac:dyDescent="0.25">
      <c r="C210" s="170" t="s">
        <v>95</v>
      </c>
      <c r="D210" s="31" t="s">
        <v>257</v>
      </c>
      <c r="E210" s="184"/>
      <c r="F210" s="89">
        <f>МП16!E19</f>
        <v>0</v>
      </c>
      <c r="G210" s="89">
        <f>МП16!F19</f>
        <v>4341.2</v>
      </c>
      <c r="H210" s="89">
        <f>МП16!G19</f>
        <v>0</v>
      </c>
      <c r="I210" s="2"/>
    </row>
    <row r="211" spans="3:9" ht="39" x14ac:dyDescent="0.25">
      <c r="C211" s="170" t="s">
        <v>231</v>
      </c>
      <c r="D211" s="31" t="s">
        <v>258</v>
      </c>
      <c r="E211" s="163" t="s">
        <v>61</v>
      </c>
      <c r="F211" s="89">
        <f>МП16!E20</f>
        <v>0</v>
      </c>
      <c r="G211" s="89">
        <f>МП16!F20</f>
        <v>0</v>
      </c>
      <c r="H211" s="89">
        <f>МП16!G20</f>
        <v>0</v>
      </c>
      <c r="I211" s="2"/>
    </row>
    <row r="212" spans="3:9" ht="51.75" x14ac:dyDescent="0.25">
      <c r="C212" s="170" t="s">
        <v>18</v>
      </c>
      <c r="D212" s="31" t="s">
        <v>259</v>
      </c>
      <c r="E212" s="163" t="s">
        <v>61</v>
      </c>
      <c r="F212" s="89">
        <f>МП16!E21</f>
        <v>618.4</v>
      </c>
      <c r="G212" s="89">
        <f>МП16!F21</f>
        <v>2158.4</v>
      </c>
      <c r="H212" s="89">
        <f>МП16!G21</f>
        <v>739.6</v>
      </c>
      <c r="I212" s="2"/>
    </row>
    <row r="213" spans="3:9" ht="30.75" customHeight="1" x14ac:dyDescent="0.25">
      <c r="C213" s="168" t="s">
        <v>23</v>
      </c>
      <c r="D213" s="150" t="s">
        <v>53</v>
      </c>
      <c r="E213" s="2"/>
      <c r="F213" s="193">
        <f>F214</f>
        <v>9944.2000000000007</v>
      </c>
      <c r="G213" s="193">
        <f t="shared" ref="G213:H213" si="28">G214</f>
        <v>9944.2000000000007</v>
      </c>
      <c r="H213" s="193">
        <f t="shared" si="28"/>
        <v>2495.8000000000002</v>
      </c>
      <c r="I213" s="2"/>
    </row>
    <row r="214" spans="3:9" ht="26.25" x14ac:dyDescent="0.25">
      <c r="C214" s="170" t="s">
        <v>24</v>
      </c>
      <c r="D214" s="31" t="s">
        <v>260</v>
      </c>
      <c r="E214" s="2"/>
      <c r="F214" s="89">
        <f>МП16!E23</f>
        <v>9944.2000000000007</v>
      </c>
      <c r="G214" s="89">
        <f>МП16!F23</f>
        <v>9944.2000000000007</v>
      </c>
      <c r="H214" s="89">
        <f>МП16!G23</f>
        <v>2495.8000000000002</v>
      </c>
      <c r="I214" s="2"/>
    </row>
    <row r="215" spans="3:9" x14ac:dyDescent="0.25">
      <c r="C215" s="323" t="s">
        <v>341</v>
      </c>
      <c r="D215" s="323" t="s">
        <v>342</v>
      </c>
      <c r="E215" s="262" t="s">
        <v>7</v>
      </c>
      <c r="F215" s="261">
        <f>F216</f>
        <v>359.29999999999995</v>
      </c>
      <c r="G215" s="261">
        <f t="shared" ref="G215:H215" si="29">G216</f>
        <v>359.29999999999995</v>
      </c>
      <c r="H215" s="261">
        <f t="shared" si="29"/>
        <v>36.200000000000003</v>
      </c>
      <c r="I215" s="260"/>
    </row>
    <row r="216" spans="3:9" ht="54" customHeight="1" x14ac:dyDescent="0.25">
      <c r="C216" s="323"/>
      <c r="D216" s="323"/>
      <c r="E216" s="131" t="s">
        <v>319</v>
      </c>
      <c r="F216" s="261">
        <f>F217+F225</f>
        <v>359.29999999999995</v>
      </c>
      <c r="G216" s="261">
        <f t="shared" ref="G216:H216" si="30">G217+G225</f>
        <v>359.29999999999995</v>
      </c>
      <c r="H216" s="261">
        <f t="shared" si="30"/>
        <v>36.200000000000003</v>
      </c>
      <c r="I216" s="260"/>
    </row>
    <row r="217" spans="3:9" ht="55.5" customHeight="1" x14ac:dyDescent="0.25">
      <c r="C217" s="264" t="s">
        <v>8</v>
      </c>
      <c r="D217" s="265" t="s">
        <v>320</v>
      </c>
      <c r="E217" s="273" t="s">
        <v>319</v>
      </c>
      <c r="F217" s="193">
        <f>F218+F223</f>
        <v>318.7</v>
      </c>
      <c r="G217" s="193">
        <f t="shared" ref="G217:H217" si="31">G218+G223</f>
        <v>318.7</v>
      </c>
      <c r="H217" s="193">
        <f t="shared" si="31"/>
        <v>31</v>
      </c>
      <c r="I217" s="263"/>
    </row>
    <row r="218" spans="3:9" ht="45" customHeight="1" x14ac:dyDescent="0.25">
      <c r="C218" s="256" t="s">
        <v>321</v>
      </c>
      <c r="D218" s="106" t="s">
        <v>66</v>
      </c>
      <c r="E218" s="266"/>
      <c r="F218" s="193">
        <f>SUM(F219:F222)</f>
        <v>238.7</v>
      </c>
      <c r="G218" s="193">
        <f t="shared" ref="G218:H218" si="32">SUM(G219:G222)</f>
        <v>238.7</v>
      </c>
      <c r="H218" s="193">
        <f t="shared" si="32"/>
        <v>31</v>
      </c>
      <c r="I218" s="263"/>
    </row>
    <row r="219" spans="3:9" ht="40.5" customHeight="1" x14ac:dyDescent="0.25">
      <c r="C219" s="256" t="s">
        <v>322</v>
      </c>
      <c r="D219" s="106" t="s">
        <v>194</v>
      </c>
      <c r="E219" s="266"/>
      <c r="F219" s="193">
        <f>МП17!D12</f>
        <v>75</v>
      </c>
      <c r="G219" s="193">
        <f>МП17!E12</f>
        <v>75</v>
      </c>
      <c r="H219" s="193">
        <f>МП17!F12</f>
        <v>0</v>
      </c>
      <c r="I219" s="263"/>
    </row>
    <row r="220" spans="3:9" ht="55.5" customHeight="1" x14ac:dyDescent="0.25">
      <c r="C220" s="256" t="s">
        <v>323</v>
      </c>
      <c r="D220" s="106" t="s">
        <v>324</v>
      </c>
      <c r="E220" s="266"/>
      <c r="F220" s="193">
        <f>МП17!D13</f>
        <v>40</v>
      </c>
      <c r="G220" s="193">
        <f>МП17!E13</f>
        <v>40</v>
      </c>
      <c r="H220" s="193">
        <f>МП17!F13</f>
        <v>0</v>
      </c>
      <c r="I220" s="263"/>
    </row>
    <row r="221" spans="3:9" ht="58.5" customHeight="1" x14ac:dyDescent="0.25">
      <c r="C221" s="256" t="s">
        <v>325</v>
      </c>
      <c r="D221" s="106" t="s">
        <v>326</v>
      </c>
      <c r="E221" s="266"/>
      <c r="F221" s="193">
        <f>МП17!D14</f>
        <v>5</v>
      </c>
      <c r="G221" s="193">
        <f>МП17!E14</f>
        <v>5</v>
      </c>
      <c r="H221" s="193">
        <f>МП17!F14</f>
        <v>0</v>
      </c>
      <c r="I221" s="263"/>
    </row>
    <row r="222" spans="3:9" ht="114.75" x14ac:dyDescent="0.25">
      <c r="C222" s="256" t="s">
        <v>327</v>
      </c>
      <c r="D222" s="258" t="s">
        <v>328</v>
      </c>
      <c r="E222" s="227"/>
      <c r="F222" s="89">
        <f>МП17!D16</f>
        <v>118.7</v>
      </c>
      <c r="G222" s="89">
        <f>МП17!E16</f>
        <v>118.7</v>
      </c>
      <c r="H222" s="89">
        <f>МП17!F16</f>
        <v>31</v>
      </c>
      <c r="I222" s="2"/>
    </row>
    <row r="223" spans="3:9" ht="38.25" x14ac:dyDescent="0.25">
      <c r="C223" s="256" t="s">
        <v>329</v>
      </c>
      <c r="D223" s="258" t="s">
        <v>330</v>
      </c>
      <c r="E223" s="269"/>
      <c r="F223" s="268">
        <f>МП17!D17</f>
        <v>80</v>
      </c>
      <c r="G223" s="268">
        <f>МП17!E17</f>
        <v>80</v>
      </c>
      <c r="H223" s="268">
        <f>МП17!F17</f>
        <v>0</v>
      </c>
      <c r="I223" s="267"/>
    </row>
    <row r="224" spans="3:9" ht="38.25" x14ac:dyDescent="0.25">
      <c r="C224" s="256" t="s">
        <v>331</v>
      </c>
      <c r="D224" s="258" t="s">
        <v>332</v>
      </c>
      <c r="E224" s="269"/>
      <c r="F224" s="268">
        <f>МП17!D18</f>
        <v>0</v>
      </c>
      <c r="G224" s="268">
        <f>МП17!E18</f>
        <v>0</v>
      </c>
      <c r="H224" s="268">
        <f>МП17!F18</f>
        <v>0</v>
      </c>
      <c r="I224" s="267"/>
    </row>
    <row r="225" spans="3:9" ht="51" x14ac:dyDescent="0.25">
      <c r="C225" s="264" t="s">
        <v>15</v>
      </c>
      <c r="D225" s="270" t="s">
        <v>333</v>
      </c>
      <c r="E225" s="273" t="s">
        <v>319</v>
      </c>
      <c r="F225" s="271">
        <f>F226</f>
        <v>40.599999999999994</v>
      </c>
      <c r="G225" s="271">
        <f t="shared" ref="G225:H225" si="33">G226</f>
        <v>40.599999999999994</v>
      </c>
      <c r="H225" s="271">
        <f t="shared" si="33"/>
        <v>5.1999999999999993</v>
      </c>
      <c r="I225" s="272"/>
    </row>
    <row r="226" spans="3:9" ht="70.5" customHeight="1" x14ac:dyDescent="0.25">
      <c r="C226" s="221" t="s">
        <v>334</v>
      </c>
      <c r="D226" s="258" t="s">
        <v>339</v>
      </c>
      <c r="E226" s="269"/>
      <c r="F226" s="268">
        <f>F227+F228</f>
        <v>40.599999999999994</v>
      </c>
      <c r="G226" s="268">
        <f t="shared" ref="G226:H226" si="34">G227+G228</f>
        <v>40.599999999999994</v>
      </c>
      <c r="H226" s="268">
        <f t="shared" si="34"/>
        <v>5.1999999999999993</v>
      </c>
      <c r="I226" s="267"/>
    </row>
    <row r="227" spans="3:9" ht="51" x14ac:dyDescent="0.25">
      <c r="C227" s="256" t="s">
        <v>335</v>
      </c>
      <c r="D227" s="258" t="s">
        <v>336</v>
      </c>
      <c r="E227" s="269"/>
      <c r="F227" s="268">
        <f>МП17!D21</f>
        <v>26.9</v>
      </c>
      <c r="G227" s="268">
        <f>МП17!E21</f>
        <v>26.9</v>
      </c>
      <c r="H227" s="268">
        <f>МП17!F21</f>
        <v>2.9</v>
      </c>
      <c r="I227" s="267"/>
    </row>
    <row r="228" spans="3:9" ht="89.25" x14ac:dyDescent="0.25">
      <c r="C228" s="256" t="s">
        <v>337</v>
      </c>
      <c r="D228" s="258" t="s">
        <v>338</v>
      </c>
      <c r="E228" s="269"/>
      <c r="F228" s="268">
        <f>МП17!D22</f>
        <v>13.7</v>
      </c>
      <c r="G228" s="268">
        <f>МП17!E22</f>
        <v>13.7</v>
      </c>
      <c r="H228" s="268">
        <f>МП17!F22</f>
        <v>2.2999999999999998</v>
      </c>
      <c r="I228" s="267"/>
    </row>
    <row r="229" spans="3:9" x14ac:dyDescent="0.25">
      <c r="C229" s="205" t="s">
        <v>287</v>
      </c>
      <c r="D229" s="204"/>
      <c r="E229" s="204"/>
      <c r="F229" s="209">
        <f>F7+F27+F61+F73+F81+F91+F106+F109+F117+F138+F154+F163+F172+F180+F199+F204+F215</f>
        <v>513515.8</v>
      </c>
      <c r="G229" s="209">
        <f>G7+G27+G61+G73+G81+G91+G106+G109+G117+G138+G154+G163+G172+G180+G199+G204+G215</f>
        <v>532670.80000000005</v>
      </c>
      <c r="H229" s="209">
        <f>H7+H27+H61+H73+H81+H91+H106+H109+H117+H138+H154+H163+H172+H180+H199+H204+H215</f>
        <v>132276.80000000002</v>
      </c>
      <c r="I229" s="204"/>
    </row>
  </sheetData>
  <autoFilter ref="C6:I190"/>
  <mergeCells count="121">
    <mergeCell ref="C215:C216"/>
    <mergeCell ref="D215:D216"/>
    <mergeCell ref="C204:C205"/>
    <mergeCell ref="D204:D205"/>
    <mergeCell ref="F35:F36"/>
    <mergeCell ref="C160:C161"/>
    <mergeCell ref="D160:D161"/>
    <mergeCell ref="C169:C170"/>
    <mergeCell ref="D169:D170"/>
    <mergeCell ref="C163:C164"/>
    <mergeCell ref="D163:D164"/>
    <mergeCell ref="C148:C149"/>
    <mergeCell ref="D148:D149"/>
    <mergeCell ref="C154:C155"/>
    <mergeCell ref="D154:D155"/>
    <mergeCell ref="C156:C157"/>
    <mergeCell ref="D156:D157"/>
    <mergeCell ref="E92:E95"/>
    <mergeCell ref="F92:F95"/>
    <mergeCell ref="G35:G36"/>
    <mergeCell ref="H35:H36"/>
    <mergeCell ref="E34:E37"/>
    <mergeCell ref="I35:I36"/>
    <mergeCell ref="C35:C37"/>
    <mergeCell ref="E38:E40"/>
    <mergeCell ref="C38:C40"/>
    <mergeCell ref="I52:I53"/>
    <mergeCell ref="C58:C59"/>
    <mergeCell ref="D58:D59"/>
    <mergeCell ref="E58:E59"/>
    <mergeCell ref="F58:F59"/>
    <mergeCell ref="G58:G59"/>
    <mergeCell ref="F52:F53"/>
    <mergeCell ref="E52:E54"/>
    <mergeCell ref="G52:G53"/>
    <mergeCell ref="H52:H53"/>
    <mergeCell ref="E55:E56"/>
    <mergeCell ref="E41:E43"/>
    <mergeCell ref="C41:C43"/>
    <mergeCell ref="C44:C46"/>
    <mergeCell ref="E44:E46"/>
    <mergeCell ref="C47:C49"/>
    <mergeCell ref="E47:E49"/>
    <mergeCell ref="E29:E33"/>
    <mergeCell ref="F29:F33"/>
    <mergeCell ref="G29:G33"/>
    <mergeCell ref="H29:H33"/>
    <mergeCell ref="I29:I31"/>
    <mergeCell ref="C199:C200"/>
    <mergeCell ref="D199:D200"/>
    <mergeCell ref="E160:E161"/>
    <mergeCell ref="C182:C183"/>
    <mergeCell ref="D182:D183"/>
    <mergeCell ref="C165:C166"/>
    <mergeCell ref="D165:D166"/>
    <mergeCell ref="F160:F161"/>
    <mergeCell ref="G160:G161"/>
    <mergeCell ref="H160:H161"/>
    <mergeCell ref="I160:I161"/>
    <mergeCell ref="C180:C181"/>
    <mergeCell ref="D180:D181"/>
    <mergeCell ref="D174:D175"/>
    <mergeCell ref="C174:C175"/>
    <mergeCell ref="D172:D173"/>
    <mergeCell ref="C172:C173"/>
    <mergeCell ref="H58:H59"/>
    <mergeCell ref="I58:I59"/>
    <mergeCell ref="C29:C33"/>
    <mergeCell ref="D29:D33"/>
    <mergeCell ref="C52:C53"/>
    <mergeCell ref="D52:D53"/>
    <mergeCell ref="C81:C82"/>
    <mergeCell ref="D81:D82"/>
    <mergeCell ref="C83:C84"/>
    <mergeCell ref="D83:D84"/>
    <mergeCell ref="C145:C146"/>
    <mergeCell ref="D145:D146"/>
    <mergeCell ref="C86:C87"/>
    <mergeCell ref="D86:D87"/>
    <mergeCell ref="C119:C120"/>
    <mergeCell ref="G92:G95"/>
    <mergeCell ref="H92:H95"/>
    <mergeCell ref="I92:I95"/>
    <mergeCell ref="D119:D120"/>
    <mergeCell ref="C117:C118"/>
    <mergeCell ref="D117:D118"/>
    <mergeCell ref="H96:H100"/>
    <mergeCell ref="I96:I100"/>
    <mergeCell ref="C111:C112"/>
    <mergeCell ref="D111:D112"/>
    <mergeCell ref="E96:E100"/>
    <mergeCell ref="F96:F100"/>
    <mergeCell ref="G96:G100"/>
    <mergeCell ref="C91:C95"/>
    <mergeCell ref="D91:D95"/>
    <mergeCell ref="C96:C100"/>
    <mergeCell ref="D96:D100"/>
    <mergeCell ref="A121:A126"/>
    <mergeCell ref="C130:C131"/>
    <mergeCell ref="D130:D131"/>
    <mergeCell ref="C140:C141"/>
    <mergeCell ref="D140:D141"/>
    <mergeCell ref="C138:C139"/>
    <mergeCell ref="D138:D139"/>
    <mergeCell ref="C2:I2"/>
    <mergeCell ref="D3:H3"/>
    <mergeCell ref="C4:C5"/>
    <mergeCell ref="D4:D5"/>
    <mergeCell ref="E4:E5"/>
    <mergeCell ref="F4:H4"/>
    <mergeCell ref="I4:I5"/>
    <mergeCell ref="H121:H126"/>
    <mergeCell ref="I121:I126"/>
    <mergeCell ref="E121:E126"/>
    <mergeCell ref="G121:G126"/>
    <mergeCell ref="D35:D36"/>
    <mergeCell ref="F121:F126"/>
    <mergeCell ref="C121:C126"/>
    <mergeCell ref="D121:D126"/>
    <mergeCell ref="C109:C110"/>
    <mergeCell ref="D109:D110"/>
  </mergeCells>
  <phoneticPr fontId="13" type="noConversion"/>
  <pageMargins left="0.51181102362204722" right="0.31496062992125984" top="0.55118110236220474" bottom="0.35433070866141736" header="0.31496062992125984" footer="0.31496062992125984"/>
  <pageSetup paperSize="9" scale="9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28"/>
  <sheetViews>
    <sheetView workbookViewId="0">
      <selection activeCell="G34" sqref="G34"/>
    </sheetView>
  </sheetViews>
  <sheetFormatPr defaultRowHeight="15" x14ac:dyDescent="0.25"/>
  <cols>
    <col min="1" max="1" width="4.7109375" customWidth="1"/>
    <col min="2" max="2" width="12.28515625" customWidth="1"/>
    <col min="3" max="3" width="25" customWidth="1"/>
    <col min="4" max="4" width="15" customWidth="1"/>
    <col min="5" max="6" width="10.5703125" customWidth="1"/>
    <col min="7" max="7" width="9.5703125" customWidth="1"/>
    <col min="8" max="8" width="7.7109375" customWidth="1"/>
  </cols>
  <sheetData>
    <row r="2" spans="1:8" ht="51" customHeight="1" x14ac:dyDescent="0.25">
      <c r="B2" s="280" t="s">
        <v>170</v>
      </c>
      <c r="C2" s="280"/>
      <c r="D2" s="280"/>
      <c r="E2" s="280"/>
      <c r="F2" s="280"/>
      <c r="G2" s="280"/>
      <c r="H2" s="280"/>
    </row>
    <row r="3" spans="1:8" ht="15.75" x14ac:dyDescent="0.25">
      <c r="B3" s="7"/>
      <c r="C3" s="281" t="s">
        <v>68</v>
      </c>
      <c r="D3" s="281"/>
      <c r="E3" s="281"/>
      <c r="F3" s="281"/>
      <c r="G3" s="281"/>
      <c r="H3" s="7"/>
    </row>
    <row r="4" spans="1:8" ht="15.75" x14ac:dyDescent="0.25">
      <c r="B4" s="16"/>
      <c r="C4" s="16"/>
      <c r="D4" s="16"/>
      <c r="E4" s="16"/>
      <c r="F4" s="16"/>
      <c r="G4" s="16"/>
      <c r="H4" s="16"/>
    </row>
    <row r="5" spans="1:8" x14ac:dyDescent="0.25">
      <c r="B5" s="282" t="s">
        <v>0</v>
      </c>
      <c r="C5" s="282" t="s">
        <v>1</v>
      </c>
      <c r="D5" s="282" t="s">
        <v>2</v>
      </c>
      <c r="E5" s="282" t="s">
        <v>3</v>
      </c>
      <c r="F5" s="282"/>
      <c r="G5" s="282"/>
      <c r="H5" s="282" t="s">
        <v>12</v>
      </c>
    </row>
    <row r="6" spans="1:8" ht="89.25" x14ac:dyDescent="0.25">
      <c r="B6" s="282"/>
      <c r="C6" s="282"/>
      <c r="D6" s="282"/>
      <c r="E6" s="93" t="s">
        <v>4</v>
      </c>
      <c r="F6" s="93" t="s">
        <v>11</v>
      </c>
      <c r="G6" s="93" t="s">
        <v>5</v>
      </c>
      <c r="H6" s="282"/>
    </row>
    <row r="7" spans="1:8" x14ac:dyDescent="0.25">
      <c r="B7" s="93">
        <v>1</v>
      </c>
      <c r="C7" s="93">
        <v>2</v>
      </c>
      <c r="D7" s="93">
        <v>3</v>
      </c>
      <c r="E7" s="93">
        <v>4</v>
      </c>
      <c r="F7" s="93">
        <v>5</v>
      </c>
      <c r="G7" s="93">
        <v>6</v>
      </c>
      <c r="H7" s="93"/>
    </row>
    <row r="8" spans="1:8" x14ac:dyDescent="0.25">
      <c r="B8" s="276" t="s">
        <v>6</v>
      </c>
      <c r="C8" s="276" t="s">
        <v>246</v>
      </c>
      <c r="D8" s="90" t="s">
        <v>7</v>
      </c>
      <c r="E8" s="65">
        <f>E10+E21+E24+E27</f>
        <v>55586.3</v>
      </c>
      <c r="F8" s="65">
        <f>F10+F21+F24+F27</f>
        <v>55667.3</v>
      </c>
      <c r="G8" s="65">
        <f>G10+G21+G24+G27</f>
        <v>12751.199999999999</v>
      </c>
      <c r="H8" s="130"/>
    </row>
    <row r="9" spans="1:8" ht="80.25" customHeight="1" x14ac:dyDescent="0.25">
      <c r="B9" s="276"/>
      <c r="C9" s="276"/>
      <c r="D9" s="132" t="s">
        <v>69</v>
      </c>
      <c r="E9" s="94"/>
      <c r="F9" s="94"/>
      <c r="G9" s="94"/>
      <c r="H9" s="130"/>
    </row>
    <row r="10" spans="1:8" x14ac:dyDescent="0.25">
      <c r="B10" s="276" t="s">
        <v>8</v>
      </c>
      <c r="C10" s="276" t="s">
        <v>114</v>
      </c>
      <c r="D10" s="90" t="s">
        <v>7</v>
      </c>
      <c r="E10" s="67">
        <f>SUM(E12:E20)</f>
        <v>55406.3</v>
      </c>
      <c r="F10" s="172">
        <f t="shared" ref="F10:G10" si="0">SUM(F12:F20)</f>
        <v>55487.3</v>
      </c>
      <c r="G10" s="172">
        <f t="shared" si="0"/>
        <v>12751.199999999999</v>
      </c>
      <c r="H10" s="130"/>
    </row>
    <row r="11" spans="1:8" ht="73.5" customHeight="1" x14ac:dyDescent="0.25">
      <c r="B11" s="276"/>
      <c r="C11" s="276"/>
      <c r="D11" s="132" t="s">
        <v>69</v>
      </c>
      <c r="E11" s="94"/>
      <c r="F11" s="94"/>
      <c r="G11" s="94"/>
      <c r="H11" s="130"/>
    </row>
    <row r="12" spans="1:8" ht="15" customHeight="1" x14ac:dyDescent="0.25">
      <c r="A12" s="370"/>
      <c r="B12" s="276" t="s">
        <v>9</v>
      </c>
      <c r="C12" s="276" t="s">
        <v>115</v>
      </c>
      <c r="D12" s="276" t="s">
        <v>69</v>
      </c>
      <c r="E12" s="284">
        <v>8027.3</v>
      </c>
      <c r="F12" s="284">
        <v>8027.3</v>
      </c>
      <c r="G12" s="284">
        <v>1736.4</v>
      </c>
      <c r="H12" s="285"/>
    </row>
    <row r="13" spans="1:8" x14ac:dyDescent="0.25">
      <c r="A13" s="370"/>
      <c r="B13" s="276"/>
      <c r="C13" s="276"/>
      <c r="D13" s="276"/>
      <c r="E13" s="284"/>
      <c r="F13" s="284"/>
      <c r="G13" s="284"/>
      <c r="H13" s="285"/>
    </row>
    <row r="14" spans="1:8" x14ac:dyDescent="0.25">
      <c r="A14" s="370"/>
      <c r="B14" s="276"/>
      <c r="C14" s="276"/>
      <c r="D14" s="276"/>
      <c r="E14" s="284"/>
      <c r="F14" s="284"/>
      <c r="G14" s="284"/>
      <c r="H14" s="285"/>
    </row>
    <row r="15" spans="1:8" x14ac:dyDescent="0.25">
      <c r="A15" s="370"/>
      <c r="B15" s="276"/>
      <c r="C15" s="276"/>
      <c r="D15" s="276"/>
      <c r="E15" s="284"/>
      <c r="F15" s="284"/>
      <c r="G15" s="284"/>
      <c r="H15" s="285"/>
    </row>
    <row r="16" spans="1:8" x14ac:dyDescent="0.25">
      <c r="A16" s="370"/>
      <c r="B16" s="276"/>
      <c r="C16" s="276"/>
      <c r="D16" s="276"/>
      <c r="E16" s="284"/>
      <c r="F16" s="284"/>
      <c r="G16" s="284"/>
      <c r="H16" s="285"/>
    </row>
    <row r="17" spans="1:8" ht="15.75" customHeight="1" x14ac:dyDescent="0.25">
      <c r="A17" s="370"/>
      <c r="B17" s="276"/>
      <c r="C17" s="276"/>
      <c r="D17" s="276"/>
      <c r="E17" s="284"/>
      <c r="F17" s="284"/>
      <c r="G17" s="284"/>
      <c r="H17" s="285"/>
    </row>
    <row r="18" spans="1:8" ht="104.25" customHeight="1" x14ac:dyDescent="0.25">
      <c r="A18" s="36"/>
      <c r="B18" s="90" t="s">
        <v>70</v>
      </c>
      <c r="C18" s="170" t="s">
        <v>250</v>
      </c>
      <c r="D18" s="90"/>
      <c r="E18" s="94">
        <v>1324</v>
      </c>
      <c r="F18" s="94">
        <v>1325</v>
      </c>
      <c r="G18" s="94">
        <v>54.1</v>
      </c>
      <c r="H18" s="13"/>
    </row>
    <row r="19" spans="1:8" ht="104.25" customHeight="1" x14ac:dyDescent="0.25">
      <c r="A19" s="179"/>
      <c r="B19" s="170" t="s">
        <v>14</v>
      </c>
      <c r="C19" s="170" t="s">
        <v>243</v>
      </c>
      <c r="D19" s="170"/>
      <c r="E19" s="174">
        <v>45755</v>
      </c>
      <c r="F19" s="174">
        <v>45835</v>
      </c>
      <c r="G19" s="174">
        <v>10937.8</v>
      </c>
      <c r="H19" s="175"/>
    </row>
    <row r="20" spans="1:8" ht="104.25" customHeight="1" x14ac:dyDescent="0.25">
      <c r="A20" s="179"/>
      <c r="B20" s="170" t="s">
        <v>103</v>
      </c>
      <c r="C20" s="170" t="s">
        <v>244</v>
      </c>
      <c r="D20" s="170"/>
      <c r="E20" s="174">
        <v>300</v>
      </c>
      <c r="F20" s="174">
        <v>300</v>
      </c>
      <c r="G20" s="174">
        <v>22.9</v>
      </c>
      <c r="H20" s="175"/>
    </row>
    <row r="21" spans="1:8" ht="36.75" customHeight="1" x14ac:dyDescent="0.25">
      <c r="B21" s="276" t="s">
        <v>80</v>
      </c>
      <c r="C21" s="276" t="s">
        <v>245</v>
      </c>
      <c r="D21" s="90" t="s">
        <v>7</v>
      </c>
      <c r="E21" s="67">
        <f>E23</f>
        <v>50</v>
      </c>
      <c r="F21" s="172">
        <f t="shared" ref="F21:G21" si="1">F23</f>
        <v>50</v>
      </c>
      <c r="G21" s="172">
        <f t="shared" si="1"/>
        <v>0</v>
      </c>
      <c r="H21" s="130"/>
    </row>
    <row r="22" spans="1:8" ht="42.75" customHeight="1" x14ac:dyDescent="0.25">
      <c r="B22" s="276"/>
      <c r="C22" s="276"/>
      <c r="D22" s="132" t="s">
        <v>69</v>
      </c>
      <c r="E22" s="94"/>
      <c r="F22" s="94"/>
      <c r="G22" s="94"/>
      <c r="H22" s="130"/>
    </row>
    <row r="23" spans="1:8" ht="64.5" customHeight="1" x14ac:dyDescent="0.25">
      <c r="B23" s="28" t="s">
        <v>16</v>
      </c>
      <c r="C23" s="28" t="s">
        <v>247</v>
      </c>
      <c r="D23" s="28" t="s">
        <v>69</v>
      </c>
      <c r="E23" s="94">
        <v>50</v>
      </c>
      <c r="F23" s="94">
        <v>50</v>
      </c>
      <c r="G23" s="94">
        <v>0</v>
      </c>
      <c r="H23" s="101"/>
    </row>
    <row r="24" spans="1:8" ht="39" x14ac:dyDescent="0.25">
      <c r="B24" s="31" t="s">
        <v>23</v>
      </c>
      <c r="C24" s="31" t="s">
        <v>117</v>
      </c>
      <c r="D24" s="31"/>
      <c r="E24" s="70">
        <f>E25+E26</f>
        <v>80</v>
      </c>
      <c r="F24" s="70">
        <f t="shared" ref="F24:G24" si="2">F25+F26</f>
        <v>80</v>
      </c>
      <c r="G24" s="70">
        <f t="shared" si="2"/>
        <v>0</v>
      </c>
      <c r="H24" s="31"/>
    </row>
    <row r="25" spans="1:8" ht="46.5" customHeight="1" x14ac:dyDescent="0.25">
      <c r="B25" s="31" t="s">
        <v>24</v>
      </c>
      <c r="C25" s="31" t="s">
        <v>117</v>
      </c>
      <c r="D25" s="31"/>
      <c r="E25" s="71">
        <v>30</v>
      </c>
      <c r="F25" s="71">
        <v>30</v>
      </c>
      <c r="G25" s="71">
        <v>0</v>
      </c>
      <c r="H25" s="31"/>
    </row>
    <row r="26" spans="1:8" ht="102.75" x14ac:dyDescent="0.25">
      <c r="B26" s="31" t="s">
        <v>27</v>
      </c>
      <c r="C26" s="31" t="s">
        <v>118</v>
      </c>
      <c r="D26" s="28" t="s">
        <v>69</v>
      </c>
      <c r="E26" s="71">
        <v>50</v>
      </c>
      <c r="F26" s="71">
        <v>50</v>
      </c>
      <c r="G26" s="71">
        <v>0</v>
      </c>
      <c r="H26" s="31"/>
    </row>
    <row r="27" spans="1:8" ht="51.75" x14ac:dyDescent="0.25">
      <c r="B27" s="31" t="s">
        <v>28</v>
      </c>
      <c r="C27" s="31" t="s">
        <v>248</v>
      </c>
      <c r="D27" s="31"/>
      <c r="E27" s="70">
        <f>E28</f>
        <v>50</v>
      </c>
      <c r="F27" s="70">
        <f t="shared" ref="F27:G27" si="3">F28</f>
        <v>50</v>
      </c>
      <c r="G27" s="70">
        <f t="shared" si="3"/>
        <v>0</v>
      </c>
      <c r="H27" s="31"/>
    </row>
    <row r="28" spans="1:8" ht="64.5" x14ac:dyDescent="0.25">
      <c r="B28" s="38" t="s">
        <v>55</v>
      </c>
      <c r="C28" s="31" t="s">
        <v>249</v>
      </c>
      <c r="D28" s="31"/>
      <c r="E28" s="71">
        <v>50</v>
      </c>
      <c r="F28" s="71">
        <v>50</v>
      </c>
      <c r="G28" s="71">
        <v>0</v>
      </c>
      <c r="H28" s="31"/>
    </row>
  </sheetData>
  <mergeCells count="21">
    <mergeCell ref="F12:F17"/>
    <mergeCell ref="G12:G17"/>
    <mergeCell ref="H12:H17"/>
    <mergeCell ref="B12:B17"/>
    <mergeCell ref="C12:C17"/>
    <mergeCell ref="D12:D17"/>
    <mergeCell ref="E12:E17"/>
    <mergeCell ref="B2:H2"/>
    <mergeCell ref="C3:G3"/>
    <mergeCell ref="B5:B6"/>
    <mergeCell ref="C5:C6"/>
    <mergeCell ref="D5:D6"/>
    <mergeCell ref="E5:G5"/>
    <mergeCell ref="H5:H6"/>
    <mergeCell ref="A12:A17"/>
    <mergeCell ref="B21:B22"/>
    <mergeCell ref="C21:C22"/>
    <mergeCell ref="B8:B9"/>
    <mergeCell ref="C8:C9"/>
    <mergeCell ref="B10:B11"/>
    <mergeCell ref="C10:C11"/>
  </mergeCells>
  <phoneticPr fontId="13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B4:H28"/>
  <sheetViews>
    <sheetView topLeftCell="A4" workbookViewId="0">
      <selection activeCell="M14" sqref="M14"/>
    </sheetView>
  </sheetViews>
  <sheetFormatPr defaultRowHeight="15" x14ac:dyDescent="0.25"/>
  <cols>
    <col min="1" max="1" width="5.140625" customWidth="1"/>
    <col min="2" max="2" width="15.7109375" customWidth="1"/>
    <col min="3" max="3" width="17.28515625" customWidth="1"/>
    <col min="4" max="4" width="14.5703125" customWidth="1"/>
    <col min="5" max="5" width="11.42578125" customWidth="1"/>
    <col min="6" max="6" width="11" customWidth="1"/>
    <col min="7" max="7" width="12.28515625" customWidth="1"/>
    <col min="8" max="8" width="11.140625" customWidth="1"/>
  </cols>
  <sheetData>
    <row r="4" spans="2:8" ht="31.5" customHeight="1" x14ac:dyDescent="0.25">
      <c r="B4" s="280" t="s">
        <v>170</v>
      </c>
      <c r="C4" s="280"/>
      <c r="D4" s="280"/>
      <c r="E4" s="280"/>
      <c r="F4" s="280"/>
      <c r="G4" s="280"/>
      <c r="H4" s="280"/>
    </row>
    <row r="5" spans="2:8" ht="15.75" x14ac:dyDescent="0.25">
      <c r="B5" s="281" t="s">
        <v>212</v>
      </c>
      <c r="C5" s="281"/>
      <c r="D5" s="281"/>
      <c r="E5" s="281"/>
      <c r="F5" s="281"/>
      <c r="G5" s="281"/>
      <c r="H5" s="281"/>
    </row>
    <row r="6" spans="2:8" x14ac:dyDescent="0.25">
      <c r="B6" s="1"/>
    </row>
    <row r="7" spans="2:8" x14ac:dyDescent="0.25">
      <c r="B7" s="282" t="s">
        <v>0</v>
      </c>
      <c r="C7" s="282" t="s">
        <v>1</v>
      </c>
      <c r="D7" s="282" t="s">
        <v>2</v>
      </c>
      <c r="E7" s="282" t="s">
        <v>3</v>
      </c>
      <c r="F7" s="282"/>
      <c r="G7" s="282"/>
      <c r="H7" s="282" t="s">
        <v>12</v>
      </c>
    </row>
    <row r="8" spans="2:8" ht="89.25" x14ac:dyDescent="0.25">
      <c r="B8" s="282"/>
      <c r="C8" s="282"/>
      <c r="D8" s="282"/>
      <c r="E8" s="86" t="s">
        <v>4</v>
      </c>
      <c r="F8" s="86" t="s">
        <v>11</v>
      </c>
      <c r="G8" s="86" t="s">
        <v>5</v>
      </c>
      <c r="H8" s="282"/>
    </row>
    <row r="9" spans="2:8" x14ac:dyDescent="0.25">
      <c r="B9" s="86">
        <v>1</v>
      </c>
      <c r="C9" s="86">
        <v>2</v>
      </c>
      <c r="D9" s="86">
        <v>3</v>
      </c>
      <c r="E9" s="86">
        <v>4</v>
      </c>
      <c r="F9" s="86">
        <v>5</v>
      </c>
      <c r="G9" s="86">
        <v>6</v>
      </c>
      <c r="H9" s="86"/>
    </row>
    <row r="10" spans="2:8" x14ac:dyDescent="0.25">
      <c r="B10" s="276" t="s">
        <v>6</v>
      </c>
      <c r="C10" s="276" t="s">
        <v>213</v>
      </c>
      <c r="D10" s="5" t="s">
        <v>7</v>
      </c>
      <c r="E10" s="14">
        <f>E12+E15+E18+E21+E25</f>
        <v>13189.4</v>
      </c>
      <c r="F10" s="14">
        <f t="shared" ref="F10:G10" si="0">F12+F15+F18+F21+F25</f>
        <v>13189.4</v>
      </c>
      <c r="G10" s="14">
        <f t="shared" si="0"/>
        <v>2857.9</v>
      </c>
      <c r="H10" s="5"/>
    </row>
    <row r="11" spans="2:8" ht="77.25" customHeight="1" x14ac:dyDescent="0.25">
      <c r="B11" s="276"/>
      <c r="C11" s="276"/>
      <c r="D11" s="5"/>
      <c r="E11" s="88"/>
      <c r="F11" s="88"/>
      <c r="G11" s="88"/>
      <c r="H11" s="5"/>
    </row>
    <row r="12" spans="2:8" x14ac:dyDescent="0.25">
      <c r="B12" s="276" t="s">
        <v>8</v>
      </c>
      <c r="C12" s="276" t="s">
        <v>72</v>
      </c>
      <c r="D12" s="5" t="s">
        <v>7</v>
      </c>
      <c r="E12" s="87">
        <f>E14</f>
        <v>220</v>
      </c>
      <c r="F12" s="87">
        <f>F14</f>
        <v>220</v>
      </c>
      <c r="G12" s="87">
        <f>G14</f>
        <v>14</v>
      </c>
      <c r="H12" s="5"/>
    </row>
    <row r="13" spans="2:8" x14ac:dyDescent="0.25">
      <c r="B13" s="276"/>
      <c r="C13" s="276"/>
      <c r="D13" s="5"/>
      <c r="E13" s="88"/>
      <c r="F13" s="88"/>
      <c r="G13" s="88"/>
      <c r="H13" s="5"/>
    </row>
    <row r="14" spans="2:8" ht="194.25" customHeight="1" x14ac:dyDescent="0.25">
      <c r="B14" s="83" t="s">
        <v>9</v>
      </c>
      <c r="C14" s="83" t="s">
        <v>73</v>
      </c>
      <c r="D14" s="85" t="s">
        <v>98</v>
      </c>
      <c r="E14" s="88">
        <v>220</v>
      </c>
      <c r="F14" s="88">
        <v>220</v>
      </c>
      <c r="G14" s="157">
        <v>14</v>
      </c>
      <c r="H14" s="5"/>
    </row>
    <row r="15" spans="2:8" x14ac:dyDescent="0.25">
      <c r="B15" s="276" t="s">
        <v>15</v>
      </c>
      <c r="C15" s="276" t="s">
        <v>74</v>
      </c>
      <c r="D15" s="105" t="s">
        <v>7</v>
      </c>
      <c r="E15" s="87">
        <f>E17</f>
        <v>40</v>
      </c>
      <c r="F15" s="87">
        <f>F17</f>
        <v>40</v>
      </c>
      <c r="G15" s="87">
        <f>G17</f>
        <v>0</v>
      </c>
      <c r="H15" s="5"/>
    </row>
    <row r="16" spans="2:8" ht="76.5" x14ac:dyDescent="0.25">
      <c r="B16" s="276"/>
      <c r="C16" s="276"/>
      <c r="D16" s="5" t="s">
        <v>97</v>
      </c>
      <c r="E16" s="88"/>
      <c r="F16" s="88"/>
      <c r="G16" s="88"/>
      <c r="H16" s="5"/>
    </row>
    <row r="17" spans="2:8" ht="127.5" x14ac:dyDescent="0.25">
      <c r="B17" s="83" t="s">
        <v>16</v>
      </c>
      <c r="C17" s="83" t="s">
        <v>75</v>
      </c>
      <c r="D17" s="5" t="s">
        <v>97</v>
      </c>
      <c r="E17" s="88">
        <v>40</v>
      </c>
      <c r="F17" s="88">
        <v>40</v>
      </c>
      <c r="G17" s="88">
        <v>0</v>
      </c>
      <c r="H17" s="5"/>
    </row>
    <row r="18" spans="2:8" x14ac:dyDescent="0.25">
      <c r="B18" s="276" t="s">
        <v>23</v>
      </c>
      <c r="C18" s="276" t="s">
        <v>76</v>
      </c>
      <c r="D18" s="5" t="s">
        <v>22</v>
      </c>
      <c r="E18" s="87">
        <f>E20</f>
        <v>90</v>
      </c>
      <c r="F18" s="87">
        <f>F20</f>
        <v>90</v>
      </c>
      <c r="G18" s="87">
        <f>G20</f>
        <v>0</v>
      </c>
      <c r="H18" s="5"/>
    </row>
    <row r="19" spans="2:8" ht="60" customHeight="1" x14ac:dyDescent="0.25">
      <c r="B19" s="276"/>
      <c r="C19" s="276"/>
      <c r="D19" s="5" t="s">
        <v>96</v>
      </c>
      <c r="E19" s="88"/>
      <c r="F19" s="88"/>
      <c r="G19" s="88"/>
      <c r="H19" s="86"/>
    </row>
    <row r="20" spans="2:8" ht="76.5" x14ac:dyDescent="0.25">
      <c r="B20" s="83" t="s">
        <v>24</v>
      </c>
      <c r="C20" s="83" t="s">
        <v>77</v>
      </c>
      <c r="D20" s="158" t="s">
        <v>216</v>
      </c>
      <c r="E20" s="146">
        <v>90</v>
      </c>
      <c r="F20" s="146">
        <v>90</v>
      </c>
      <c r="G20" s="146">
        <v>0</v>
      </c>
      <c r="H20" s="3"/>
    </row>
    <row r="21" spans="2:8" x14ac:dyDescent="0.25">
      <c r="B21" s="276" t="s">
        <v>28</v>
      </c>
      <c r="C21" s="276" t="s">
        <v>78</v>
      </c>
      <c r="D21" s="5" t="s">
        <v>22</v>
      </c>
      <c r="E21" s="147">
        <f>E23+E24</f>
        <v>12604</v>
      </c>
      <c r="F21" s="147">
        <f>F23+F24</f>
        <v>12604</v>
      </c>
      <c r="G21" s="147">
        <f>G23+G24</f>
        <v>2843.9</v>
      </c>
      <c r="H21" s="5"/>
    </row>
    <row r="22" spans="2:8" ht="51" x14ac:dyDescent="0.25">
      <c r="B22" s="276"/>
      <c r="C22" s="276"/>
      <c r="D22" s="158" t="s">
        <v>212</v>
      </c>
      <c r="E22" s="148"/>
      <c r="F22" s="148"/>
      <c r="G22" s="148"/>
      <c r="H22" s="86"/>
    </row>
    <row r="23" spans="2:8" ht="144.75" customHeight="1" x14ac:dyDescent="0.25">
      <c r="B23" s="83" t="s">
        <v>55</v>
      </c>
      <c r="C23" s="155" t="s">
        <v>214</v>
      </c>
      <c r="D23" s="158" t="s">
        <v>212</v>
      </c>
      <c r="E23" s="146">
        <v>12604</v>
      </c>
      <c r="F23" s="146">
        <v>12604</v>
      </c>
      <c r="G23" s="146">
        <v>2843.9</v>
      </c>
      <c r="H23" s="3"/>
    </row>
    <row r="24" spans="2:8" ht="144.75" customHeight="1" x14ac:dyDescent="0.25">
      <c r="B24" s="211" t="s">
        <v>79</v>
      </c>
      <c r="C24" s="217" t="s">
        <v>215</v>
      </c>
      <c r="D24" s="158" t="s">
        <v>212</v>
      </c>
      <c r="E24" s="146">
        <v>0</v>
      </c>
      <c r="F24" s="146">
        <v>0</v>
      </c>
      <c r="G24" s="146">
        <v>0</v>
      </c>
      <c r="H24" s="3"/>
    </row>
    <row r="25" spans="2:8" ht="16.5" customHeight="1" x14ac:dyDescent="0.25">
      <c r="B25" s="371" t="s">
        <v>290</v>
      </c>
      <c r="C25" s="373" t="s">
        <v>293</v>
      </c>
      <c r="D25" s="212" t="s">
        <v>292</v>
      </c>
      <c r="E25" s="146">
        <f>E26</f>
        <v>235.4</v>
      </c>
      <c r="F25" s="146">
        <f t="shared" ref="F25:G25" si="1">F26</f>
        <v>235.4</v>
      </c>
      <c r="G25" s="146">
        <f t="shared" si="1"/>
        <v>0</v>
      </c>
      <c r="H25" s="146"/>
    </row>
    <row r="26" spans="2:8" ht="89.25" customHeight="1" x14ac:dyDescent="0.25">
      <c r="B26" s="372"/>
      <c r="C26" s="374"/>
      <c r="D26" s="218" t="s">
        <v>212</v>
      </c>
      <c r="E26" s="192">
        <f>E27</f>
        <v>235.4</v>
      </c>
      <c r="F26" s="192">
        <f t="shared" ref="F26:G26" si="2">F27</f>
        <v>235.4</v>
      </c>
      <c r="G26" s="192">
        <f t="shared" si="2"/>
        <v>0</v>
      </c>
      <c r="H26" s="192"/>
    </row>
    <row r="27" spans="2:8" ht="95.25" customHeight="1" x14ac:dyDescent="0.25">
      <c r="B27" s="32" t="s">
        <v>289</v>
      </c>
      <c r="C27" s="102" t="s">
        <v>291</v>
      </c>
      <c r="D27" s="2"/>
      <c r="E27" s="192">
        <v>235.4</v>
      </c>
      <c r="F27" s="192">
        <v>235.4</v>
      </c>
      <c r="G27" s="192">
        <v>0</v>
      </c>
      <c r="H27" s="192"/>
    </row>
    <row r="28" spans="2:8" x14ac:dyDescent="0.25">
      <c r="B28" s="216"/>
    </row>
  </sheetData>
  <mergeCells count="19">
    <mergeCell ref="B25:B26"/>
    <mergeCell ref="C25:C26"/>
    <mergeCell ref="B4:H4"/>
    <mergeCell ref="B5:H5"/>
    <mergeCell ref="B7:B8"/>
    <mergeCell ref="E7:G7"/>
    <mergeCell ref="H7:H8"/>
    <mergeCell ref="D7:D8"/>
    <mergeCell ref="C7:C8"/>
    <mergeCell ref="B10:B11"/>
    <mergeCell ref="C10:C11"/>
    <mergeCell ref="B18:B19"/>
    <mergeCell ref="C18:C19"/>
    <mergeCell ref="B21:B22"/>
    <mergeCell ref="C21:C22"/>
    <mergeCell ref="B12:B13"/>
    <mergeCell ref="C12:C13"/>
    <mergeCell ref="B15:B16"/>
    <mergeCell ref="C15:C16"/>
  </mergeCells>
  <phoneticPr fontId="13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B2:H28"/>
  <sheetViews>
    <sheetView topLeftCell="A4" workbookViewId="0">
      <selection activeCell="J13" sqref="J13"/>
    </sheetView>
  </sheetViews>
  <sheetFormatPr defaultRowHeight="15" x14ac:dyDescent="0.25"/>
  <cols>
    <col min="1" max="1" width="5.140625" customWidth="1"/>
    <col min="2" max="2" width="15.5703125" customWidth="1"/>
    <col min="3" max="3" width="24.7109375" customWidth="1"/>
    <col min="4" max="4" width="13.85546875" customWidth="1"/>
    <col min="5" max="5" width="9.5703125" customWidth="1"/>
    <col min="6" max="6" width="10.7109375" customWidth="1"/>
    <col min="7" max="7" width="9.28515625" customWidth="1"/>
    <col min="8" max="8" width="10.7109375" customWidth="1"/>
  </cols>
  <sheetData>
    <row r="2" spans="2:8" ht="52.5" customHeight="1" x14ac:dyDescent="0.25">
      <c r="B2" s="280" t="s">
        <v>170</v>
      </c>
      <c r="C2" s="280"/>
      <c r="D2" s="280"/>
      <c r="E2" s="280"/>
      <c r="F2" s="280"/>
      <c r="G2" s="280"/>
      <c r="H2" s="280"/>
    </row>
    <row r="3" spans="2:8" ht="15.75" x14ac:dyDescent="0.25">
      <c r="B3" s="281" t="s">
        <v>61</v>
      </c>
      <c r="C3" s="281"/>
      <c r="D3" s="281"/>
      <c r="E3" s="281"/>
      <c r="F3" s="281"/>
      <c r="G3" s="281"/>
      <c r="H3" s="281"/>
    </row>
    <row r="4" spans="2:8" x14ac:dyDescent="0.25">
      <c r="B4" s="1"/>
    </row>
    <row r="5" spans="2:8" x14ac:dyDescent="0.25">
      <c r="B5" s="282" t="s">
        <v>0</v>
      </c>
      <c r="C5" s="282" t="s">
        <v>1</v>
      </c>
      <c r="D5" s="282" t="s">
        <v>2</v>
      </c>
      <c r="E5" s="282" t="s">
        <v>3</v>
      </c>
      <c r="F5" s="282"/>
      <c r="G5" s="282"/>
      <c r="H5" s="282" t="s">
        <v>12</v>
      </c>
    </row>
    <row r="6" spans="2:8" ht="89.25" x14ac:dyDescent="0.25">
      <c r="B6" s="282"/>
      <c r="C6" s="282"/>
      <c r="D6" s="282"/>
      <c r="E6" s="86" t="s">
        <v>4</v>
      </c>
      <c r="F6" s="86" t="s">
        <v>11</v>
      </c>
      <c r="G6" s="86" t="s">
        <v>5</v>
      </c>
      <c r="H6" s="282"/>
    </row>
    <row r="7" spans="2:8" x14ac:dyDescent="0.25">
      <c r="B7" s="86">
        <v>1</v>
      </c>
      <c r="C7" s="86">
        <v>2</v>
      </c>
      <c r="D7" s="86">
        <v>3</v>
      </c>
      <c r="E7" s="86">
        <v>4</v>
      </c>
      <c r="F7" s="86">
        <v>5</v>
      </c>
      <c r="G7" s="86">
        <v>6</v>
      </c>
      <c r="H7" s="86"/>
    </row>
    <row r="8" spans="2:8" x14ac:dyDescent="0.25">
      <c r="B8" s="276" t="s">
        <v>6</v>
      </c>
      <c r="C8" s="276" t="s">
        <v>217</v>
      </c>
      <c r="D8" s="5" t="s">
        <v>7</v>
      </c>
      <c r="E8" s="14">
        <f>E10</f>
        <v>20</v>
      </c>
      <c r="F8" s="14">
        <f>F10+F16+F18</f>
        <v>140.19999999999999</v>
      </c>
      <c r="G8" s="14">
        <f>G10+G16+G18</f>
        <v>0</v>
      </c>
      <c r="H8" s="5"/>
    </row>
    <row r="9" spans="2:8" ht="41.25" customHeight="1" x14ac:dyDescent="0.25">
      <c r="B9" s="276"/>
      <c r="C9" s="276"/>
      <c r="D9" s="5"/>
      <c r="E9" s="88"/>
      <c r="F9" s="88"/>
      <c r="G9" s="88"/>
      <c r="H9" s="5"/>
    </row>
    <row r="10" spans="2:8" ht="51" customHeight="1" x14ac:dyDescent="0.25">
      <c r="B10" s="83" t="s">
        <v>9</v>
      </c>
      <c r="C10" s="83" t="s">
        <v>137</v>
      </c>
      <c r="D10" s="5" t="s">
        <v>304</v>
      </c>
      <c r="E10" s="88">
        <f>E11+E12+E13</f>
        <v>20</v>
      </c>
      <c r="F10" s="88">
        <f>F11+F12+F13</f>
        <v>140.19999999999999</v>
      </c>
      <c r="G10" s="88">
        <f t="shared" ref="G10" si="0">G11+G12+G13</f>
        <v>0</v>
      </c>
      <c r="H10" s="5"/>
    </row>
    <row r="11" spans="2:8" ht="68.25" customHeight="1" x14ac:dyDescent="0.25">
      <c r="B11" s="83" t="s">
        <v>138</v>
      </c>
      <c r="C11" s="155" t="s">
        <v>218</v>
      </c>
      <c r="D11" s="5"/>
      <c r="E11" s="88">
        <v>0</v>
      </c>
      <c r="F11" s="88">
        <v>87.4</v>
      </c>
      <c r="G11" s="88">
        <v>0</v>
      </c>
      <c r="H11" s="5"/>
    </row>
    <row r="12" spans="2:8" ht="31.5" customHeight="1" x14ac:dyDescent="0.25">
      <c r="B12" s="83" t="s">
        <v>139</v>
      </c>
      <c r="C12" s="170" t="s">
        <v>140</v>
      </c>
      <c r="D12" s="5"/>
      <c r="E12" s="88">
        <v>0</v>
      </c>
      <c r="F12" s="88">
        <v>32.799999999999997</v>
      </c>
      <c r="G12" s="88">
        <v>0</v>
      </c>
      <c r="H12" s="5"/>
    </row>
    <row r="13" spans="2:8" ht="30.75" customHeight="1" x14ac:dyDescent="0.25">
      <c r="B13" s="83" t="s">
        <v>141</v>
      </c>
      <c r="C13" s="214" t="s">
        <v>142</v>
      </c>
      <c r="D13" s="5"/>
      <c r="E13" s="88">
        <f>E14+E15</f>
        <v>20</v>
      </c>
      <c r="F13" s="237">
        <v>20</v>
      </c>
      <c r="G13" s="237">
        <f t="shared" ref="G13" si="1">G14+G15</f>
        <v>0</v>
      </c>
      <c r="H13" s="5"/>
    </row>
    <row r="14" spans="2:8" ht="68.25" customHeight="1" x14ac:dyDescent="0.25">
      <c r="B14" s="219" t="s">
        <v>296</v>
      </c>
      <c r="C14" s="223" t="s">
        <v>299</v>
      </c>
      <c r="D14" s="220"/>
      <c r="E14" s="213">
        <v>0</v>
      </c>
      <c r="F14" s="213">
        <v>0</v>
      </c>
      <c r="G14" s="213">
        <v>0</v>
      </c>
      <c r="H14" s="212"/>
    </row>
    <row r="15" spans="2:8" ht="53.25" customHeight="1" x14ac:dyDescent="0.25">
      <c r="B15" s="219" t="s">
        <v>297</v>
      </c>
      <c r="C15" s="221" t="s">
        <v>298</v>
      </c>
      <c r="D15" s="220"/>
      <c r="E15" s="215">
        <v>20</v>
      </c>
      <c r="F15" s="215">
        <v>20</v>
      </c>
      <c r="G15" s="228">
        <v>0</v>
      </c>
      <c r="H15" s="212"/>
    </row>
    <row r="16" spans="2:8" ht="51" customHeight="1" x14ac:dyDescent="0.25">
      <c r="B16" s="219" t="s">
        <v>300</v>
      </c>
      <c r="C16" s="221" t="s">
        <v>301</v>
      </c>
      <c r="D16" s="220" t="s">
        <v>304</v>
      </c>
      <c r="E16" s="213">
        <v>0</v>
      </c>
      <c r="F16" s="213">
        <v>0</v>
      </c>
      <c r="G16" s="213">
        <v>0</v>
      </c>
      <c r="H16" s="212"/>
    </row>
    <row r="17" spans="2:8" ht="131.25" customHeight="1" x14ac:dyDescent="0.25">
      <c r="B17" s="219" t="s">
        <v>127</v>
      </c>
      <c r="C17" s="222" t="s">
        <v>302</v>
      </c>
      <c r="D17" s="220"/>
      <c r="E17" s="213">
        <v>0</v>
      </c>
      <c r="F17" s="213">
        <v>0</v>
      </c>
      <c r="G17" s="213">
        <v>0</v>
      </c>
      <c r="H17" s="212"/>
    </row>
    <row r="18" spans="2:8" ht="80.25" customHeight="1" x14ac:dyDescent="0.25">
      <c r="B18" s="226" t="s">
        <v>294</v>
      </c>
      <c r="C18" s="106" t="s">
        <v>303</v>
      </c>
      <c r="D18" s="102" t="s">
        <v>304</v>
      </c>
      <c r="E18" s="192">
        <v>0</v>
      </c>
      <c r="F18" s="192">
        <v>0</v>
      </c>
      <c r="G18" s="192">
        <v>0</v>
      </c>
      <c r="H18" s="2"/>
    </row>
    <row r="19" spans="2:8" ht="29.25" customHeight="1" x14ac:dyDescent="0.25">
      <c r="B19" s="226" t="s">
        <v>295</v>
      </c>
      <c r="C19" s="221" t="s">
        <v>305</v>
      </c>
      <c r="D19" s="227"/>
      <c r="E19" s="192">
        <v>0</v>
      </c>
      <c r="F19" s="89">
        <v>0</v>
      </c>
      <c r="G19" s="89">
        <v>0</v>
      </c>
      <c r="H19" s="2"/>
    </row>
    <row r="20" spans="2:8" ht="15" customHeight="1" x14ac:dyDescent="0.25">
      <c r="C20" s="224"/>
    </row>
    <row r="21" spans="2:8" ht="57" customHeight="1" x14ac:dyDescent="0.25">
      <c r="C21" s="225"/>
    </row>
    <row r="22" spans="2:8" x14ac:dyDescent="0.25">
      <c r="C22" s="225"/>
    </row>
    <row r="23" spans="2:8" ht="80.25" customHeight="1" x14ac:dyDescent="0.25">
      <c r="C23" s="224"/>
    </row>
    <row r="24" spans="2:8" ht="119.25" customHeight="1" x14ac:dyDescent="0.25">
      <c r="C24" s="225"/>
    </row>
    <row r="25" spans="2:8" x14ac:dyDescent="0.25">
      <c r="C25" s="225"/>
    </row>
    <row r="26" spans="2:8" ht="15" customHeight="1" x14ac:dyDescent="0.25"/>
    <row r="27" spans="2:8" ht="76.5" customHeight="1" x14ac:dyDescent="0.25"/>
    <row r="28" spans="2:8" ht="90.75" customHeight="1" x14ac:dyDescent="0.25"/>
  </sheetData>
  <mergeCells count="9">
    <mergeCell ref="B8:B9"/>
    <mergeCell ref="C8:C9"/>
    <mergeCell ref="B2:H2"/>
    <mergeCell ref="B3:H3"/>
    <mergeCell ref="B5:B6"/>
    <mergeCell ref="C5:C6"/>
    <mergeCell ref="D5:D6"/>
    <mergeCell ref="E5:G5"/>
    <mergeCell ref="H5:H6"/>
  </mergeCells>
  <phoneticPr fontId="13" type="noConversion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B1:H15"/>
  <sheetViews>
    <sheetView workbookViewId="0">
      <selection activeCell="B2" sqref="B2:H2"/>
    </sheetView>
  </sheetViews>
  <sheetFormatPr defaultRowHeight="15" x14ac:dyDescent="0.25"/>
  <cols>
    <col min="1" max="1" width="3.85546875" customWidth="1"/>
    <col min="2" max="2" width="14.28515625" customWidth="1"/>
    <col min="3" max="3" width="16" customWidth="1"/>
    <col min="4" max="4" width="13.7109375" customWidth="1"/>
    <col min="5" max="5" width="10" customWidth="1"/>
    <col min="6" max="6" width="11.42578125" customWidth="1"/>
    <col min="7" max="7" width="10.85546875" customWidth="1"/>
  </cols>
  <sheetData>
    <row r="1" spans="2:8" ht="49.5" customHeight="1" x14ac:dyDescent="0.25">
      <c r="B1" s="280" t="s">
        <v>170</v>
      </c>
      <c r="C1" s="280"/>
      <c r="D1" s="280"/>
      <c r="E1" s="280"/>
      <c r="F1" s="280"/>
      <c r="G1" s="280"/>
      <c r="H1" s="280"/>
    </row>
    <row r="2" spans="2:8" ht="15.75" x14ac:dyDescent="0.25">
      <c r="B2" s="281" t="s">
        <v>360</v>
      </c>
      <c r="C2" s="281"/>
      <c r="D2" s="281"/>
      <c r="E2" s="281"/>
      <c r="F2" s="281"/>
      <c r="G2" s="281"/>
      <c r="H2" s="281"/>
    </row>
    <row r="3" spans="2:8" x14ac:dyDescent="0.25">
      <c r="B3" s="1"/>
    </row>
    <row r="4" spans="2:8" x14ac:dyDescent="0.25">
      <c r="B4" s="282" t="s">
        <v>0</v>
      </c>
      <c r="C4" s="282" t="s">
        <v>1</v>
      </c>
      <c r="D4" s="282" t="s">
        <v>2</v>
      </c>
      <c r="E4" s="282" t="s">
        <v>3</v>
      </c>
      <c r="F4" s="282"/>
      <c r="G4" s="282"/>
      <c r="H4" s="282" t="s">
        <v>12</v>
      </c>
    </row>
    <row r="5" spans="2:8" ht="89.25" x14ac:dyDescent="0.25">
      <c r="B5" s="282"/>
      <c r="C5" s="282"/>
      <c r="D5" s="282"/>
      <c r="E5" s="93" t="s">
        <v>4</v>
      </c>
      <c r="F5" s="93" t="s">
        <v>11</v>
      </c>
      <c r="G5" s="93" t="s">
        <v>5</v>
      </c>
      <c r="H5" s="282"/>
    </row>
    <row r="6" spans="2:8" x14ac:dyDescent="0.25">
      <c r="B6" s="93">
        <v>1</v>
      </c>
      <c r="C6" s="93">
        <v>2</v>
      </c>
      <c r="D6" s="93">
        <v>3</v>
      </c>
      <c r="E6" s="93">
        <v>4</v>
      </c>
      <c r="F6" s="93">
        <v>5</v>
      </c>
      <c r="G6" s="93">
        <v>6</v>
      </c>
      <c r="H6" s="93"/>
    </row>
    <row r="7" spans="2:8" x14ac:dyDescent="0.25">
      <c r="B7" s="276" t="s">
        <v>6</v>
      </c>
      <c r="C7" s="276" t="s">
        <v>219</v>
      </c>
      <c r="D7" s="5" t="s">
        <v>7</v>
      </c>
      <c r="E7" s="65">
        <f>E9+E13</f>
        <v>7254.1</v>
      </c>
      <c r="F7" s="65">
        <f>F9+F13</f>
        <v>7239.1</v>
      </c>
      <c r="G7" s="65">
        <f>G9+G13</f>
        <v>1965.3</v>
      </c>
      <c r="H7" s="5"/>
    </row>
    <row r="8" spans="2:8" ht="90" customHeight="1" x14ac:dyDescent="0.25">
      <c r="B8" s="276"/>
      <c r="C8" s="276"/>
      <c r="D8" s="5"/>
      <c r="E8" s="94"/>
      <c r="F8" s="94"/>
      <c r="G8" s="94"/>
      <c r="H8" s="5"/>
    </row>
    <row r="9" spans="2:8" x14ac:dyDescent="0.25">
      <c r="B9" s="276" t="s">
        <v>8</v>
      </c>
      <c r="C9" s="276" t="s">
        <v>81</v>
      </c>
      <c r="D9" s="5" t="s">
        <v>7</v>
      </c>
      <c r="E9" s="67">
        <f>E11+E12</f>
        <v>6844.1</v>
      </c>
      <c r="F9" s="67">
        <f>F11+F12</f>
        <v>6829.1</v>
      </c>
      <c r="G9" s="67">
        <f>G11+G12</f>
        <v>1965.3</v>
      </c>
      <c r="H9" s="5"/>
    </row>
    <row r="10" spans="2:8" ht="114" customHeight="1" x14ac:dyDescent="0.25">
      <c r="B10" s="276"/>
      <c r="C10" s="276"/>
      <c r="D10" s="163" t="s">
        <v>220</v>
      </c>
      <c r="E10" s="94"/>
      <c r="F10" s="94"/>
      <c r="G10" s="94"/>
      <c r="H10" s="5"/>
    </row>
    <row r="11" spans="2:8" ht="115.5" customHeight="1" x14ac:dyDescent="0.25">
      <c r="B11" s="90" t="s">
        <v>9</v>
      </c>
      <c r="C11" s="170" t="s">
        <v>221</v>
      </c>
      <c r="D11" s="96"/>
      <c r="E11" s="94">
        <v>140</v>
      </c>
      <c r="F11" s="94">
        <v>140</v>
      </c>
      <c r="G11" s="94">
        <v>15</v>
      </c>
      <c r="H11" s="5"/>
    </row>
    <row r="12" spans="2:8" ht="115.5" customHeight="1" x14ac:dyDescent="0.25">
      <c r="B12" s="170" t="s">
        <v>70</v>
      </c>
      <c r="C12" s="90" t="s">
        <v>120</v>
      </c>
      <c r="D12" s="96"/>
      <c r="E12" s="94">
        <v>6704.1</v>
      </c>
      <c r="F12" s="94">
        <v>6689.1</v>
      </c>
      <c r="G12" s="94">
        <v>1950.3</v>
      </c>
      <c r="H12" s="5"/>
    </row>
    <row r="13" spans="2:8" x14ac:dyDescent="0.25">
      <c r="B13" s="276" t="s">
        <v>15</v>
      </c>
      <c r="C13" s="276" t="s">
        <v>222</v>
      </c>
      <c r="D13" s="105" t="s">
        <v>7</v>
      </c>
      <c r="E13" s="67">
        <f>E15</f>
        <v>410</v>
      </c>
      <c r="F13" s="67">
        <f>F15</f>
        <v>410</v>
      </c>
      <c r="G13" s="67">
        <f>G15</f>
        <v>0</v>
      </c>
      <c r="H13" s="5"/>
    </row>
    <row r="14" spans="2:8" ht="126" customHeight="1" x14ac:dyDescent="0.25">
      <c r="B14" s="276"/>
      <c r="C14" s="276"/>
      <c r="D14" s="163" t="s">
        <v>220</v>
      </c>
      <c r="E14" s="94"/>
      <c r="F14" s="94"/>
      <c r="G14" s="94"/>
      <c r="H14" s="5"/>
    </row>
    <row r="15" spans="2:8" ht="132" customHeight="1" x14ac:dyDescent="0.25">
      <c r="B15" s="90" t="s">
        <v>16</v>
      </c>
      <c r="C15" s="90" t="s">
        <v>82</v>
      </c>
      <c r="D15" s="5"/>
      <c r="E15" s="94">
        <v>410</v>
      </c>
      <c r="F15" s="94">
        <v>410</v>
      </c>
      <c r="G15" s="94">
        <v>0</v>
      </c>
      <c r="H15" s="5"/>
    </row>
  </sheetData>
  <mergeCells count="13">
    <mergeCell ref="B1:H1"/>
    <mergeCell ref="B2:H2"/>
    <mergeCell ref="B4:B5"/>
    <mergeCell ref="C4:C5"/>
    <mergeCell ref="D4:D5"/>
    <mergeCell ref="E4:G4"/>
    <mergeCell ref="H4:H5"/>
    <mergeCell ref="B13:B14"/>
    <mergeCell ref="C13:C14"/>
    <mergeCell ref="B7:B8"/>
    <mergeCell ref="C7:C8"/>
    <mergeCell ref="B9:B10"/>
    <mergeCell ref="C9:C10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H15"/>
  <sheetViews>
    <sheetView workbookViewId="0">
      <selection activeCell="H12" sqref="H12"/>
    </sheetView>
  </sheetViews>
  <sheetFormatPr defaultRowHeight="15" x14ac:dyDescent="0.25"/>
  <cols>
    <col min="1" max="1" width="3.5703125" customWidth="1"/>
    <col min="2" max="2" width="14.28515625" customWidth="1"/>
    <col min="3" max="3" width="22" customWidth="1"/>
    <col min="4" max="4" width="14.140625" customWidth="1"/>
    <col min="5" max="5" width="12.28515625" customWidth="1"/>
  </cols>
  <sheetData>
    <row r="2" spans="2:8" ht="49.5" customHeight="1" x14ac:dyDescent="0.25">
      <c r="B2" s="280" t="s">
        <v>170</v>
      </c>
      <c r="C2" s="280"/>
      <c r="D2" s="280"/>
      <c r="E2" s="280"/>
      <c r="F2" s="280"/>
      <c r="G2" s="280"/>
      <c r="H2" s="280"/>
    </row>
    <row r="3" spans="2:8" ht="15.75" x14ac:dyDescent="0.25">
      <c r="B3" s="281" t="s">
        <v>121</v>
      </c>
      <c r="C3" s="281"/>
      <c r="D3" s="281"/>
      <c r="E3" s="281"/>
      <c r="F3" s="281"/>
      <c r="G3" s="281"/>
      <c r="H3" s="281"/>
    </row>
    <row r="4" spans="2:8" x14ac:dyDescent="0.25">
      <c r="B4" s="1"/>
    </row>
    <row r="5" spans="2:8" x14ac:dyDescent="0.25">
      <c r="B5" s="282" t="s">
        <v>0</v>
      </c>
      <c r="C5" s="282" t="s">
        <v>1</v>
      </c>
      <c r="D5" s="282" t="s">
        <v>2</v>
      </c>
      <c r="E5" s="282" t="s">
        <v>3</v>
      </c>
      <c r="F5" s="282"/>
      <c r="G5" s="282"/>
      <c r="H5" s="282" t="s">
        <v>12</v>
      </c>
    </row>
    <row r="6" spans="2:8" ht="76.5" x14ac:dyDescent="0.25">
      <c r="B6" s="282"/>
      <c r="C6" s="282"/>
      <c r="D6" s="282"/>
      <c r="E6" s="86" t="s">
        <v>4</v>
      </c>
      <c r="F6" s="86" t="s">
        <v>11</v>
      </c>
      <c r="G6" s="86" t="s">
        <v>5</v>
      </c>
      <c r="H6" s="282"/>
    </row>
    <row r="7" spans="2:8" x14ac:dyDescent="0.25">
      <c r="B7" s="86">
        <v>1</v>
      </c>
      <c r="C7" s="86">
        <v>2</v>
      </c>
      <c r="D7" s="86">
        <v>3</v>
      </c>
      <c r="E7" s="86">
        <v>4</v>
      </c>
      <c r="F7" s="86">
        <v>5</v>
      </c>
      <c r="G7" s="86">
        <v>6</v>
      </c>
      <c r="H7" s="86"/>
    </row>
    <row r="8" spans="2:8" x14ac:dyDescent="0.25">
      <c r="B8" s="276" t="s">
        <v>6</v>
      </c>
      <c r="C8" s="276" t="s">
        <v>223</v>
      </c>
      <c r="D8" s="5" t="s">
        <v>7</v>
      </c>
      <c r="E8" s="194">
        <f>E10</f>
        <v>6500</v>
      </c>
      <c r="F8" s="194">
        <f t="shared" ref="F8:G8" si="0">F10</f>
        <v>12500</v>
      </c>
      <c r="G8" s="65">
        <f t="shared" si="0"/>
        <v>2000</v>
      </c>
      <c r="H8" s="5"/>
    </row>
    <row r="9" spans="2:8" ht="63.75" x14ac:dyDescent="0.25">
      <c r="B9" s="276"/>
      <c r="C9" s="276"/>
      <c r="D9" s="5" t="s">
        <v>122</v>
      </c>
      <c r="E9" s="88"/>
      <c r="F9" s="88"/>
      <c r="G9" s="88"/>
      <c r="H9" s="5"/>
    </row>
    <row r="10" spans="2:8" x14ac:dyDescent="0.25">
      <c r="B10" s="276" t="s">
        <v>8</v>
      </c>
      <c r="C10" s="276" t="s">
        <v>223</v>
      </c>
      <c r="D10" s="5" t="s">
        <v>7</v>
      </c>
      <c r="E10" s="172">
        <f>E12</f>
        <v>6500</v>
      </c>
      <c r="F10" s="172">
        <f>F12</f>
        <v>12500</v>
      </c>
      <c r="G10" s="172">
        <f>G12</f>
        <v>2000</v>
      </c>
      <c r="H10" s="5"/>
    </row>
    <row r="11" spans="2:8" ht="63.75" x14ac:dyDescent="0.25">
      <c r="B11" s="276"/>
      <c r="C11" s="276"/>
      <c r="D11" s="5" t="s">
        <v>122</v>
      </c>
      <c r="E11" s="88"/>
      <c r="F11" s="88"/>
      <c r="G11" s="88"/>
      <c r="H11" s="5"/>
    </row>
    <row r="12" spans="2:8" ht="102" x14ac:dyDescent="0.25">
      <c r="B12" s="106" t="s">
        <v>168</v>
      </c>
      <c r="C12" s="106" t="s">
        <v>165</v>
      </c>
      <c r="D12" s="107" t="s">
        <v>195</v>
      </c>
      <c r="E12" s="32">
        <v>6500</v>
      </c>
      <c r="F12" s="32">
        <v>12500</v>
      </c>
      <c r="G12" s="32">
        <v>2000</v>
      </c>
      <c r="H12" s="109"/>
    </row>
    <row r="13" spans="2:8" ht="79.5" customHeight="1" x14ac:dyDescent="0.25">
      <c r="B13" s="32" t="s">
        <v>70</v>
      </c>
      <c r="C13" s="32" t="s">
        <v>123</v>
      </c>
      <c r="D13" s="5" t="s">
        <v>122</v>
      </c>
      <c r="E13" s="51">
        <v>0</v>
      </c>
      <c r="F13" s="51">
        <v>0</v>
      </c>
      <c r="G13" s="51">
        <v>0</v>
      </c>
      <c r="H13" s="51"/>
    </row>
    <row r="14" spans="2:8" ht="102" x14ac:dyDescent="0.25">
      <c r="B14" s="106" t="s">
        <v>14</v>
      </c>
      <c r="C14" s="106" t="s">
        <v>224</v>
      </c>
      <c r="D14" s="107" t="s">
        <v>195</v>
      </c>
      <c r="E14" s="108">
        <v>0</v>
      </c>
      <c r="F14" s="108">
        <v>0</v>
      </c>
      <c r="G14" s="108">
        <v>0</v>
      </c>
      <c r="H14" s="195"/>
    </row>
    <row r="15" spans="2:8" ht="102" x14ac:dyDescent="0.25">
      <c r="B15" s="106" t="s">
        <v>166</v>
      </c>
      <c r="C15" s="106" t="s">
        <v>167</v>
      </c>
      <c r="D15" s="107" t="s">
        <v>195</v>
      </c>
      <c r="E15" s="108">
        <v>0</v>
      </c>
      <c r="F15" s="108">
        <v>0</v>
      </c>
      <c r="G15" s="108">
        <v>0</v>
      </c>
      <c r="H15" s="195"/>
    </row>
  </sheetData>
  <mergeCells count="11">
    <mergeCell ref="B8:B9"/>
    <mergeCell ref="C8:C9"/>
    <mergeCell ref="B10:B11"/>
    <mergeCell ref="C10:C11"/>
    <mergeCell ref="B2:H2"/>
    <mergeCell ref="B3:H3"/>
    <mergeCell ref="B5:B6"/>
    <mergeCell ref="C5:C6"/>
    <mergeCell ref="D5:D6"/>
    <mergeCell ref="E5:G5"/>
    <mergeCell ref="H5:H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3:H27"/>
  <sheetViews>
    <sheetView workbookViewId="0">
      <selection activeCell="K9" sqref="K9"/>
    </sheetView>
  </sheetViews>
  <sheetFormatPr defaultRowHeight="15" x14ac:dyDescent="0.25"/>
  <cols>
    <col min="1" max="1" width="6.7109375" customWidth="1"/>
    <col min="2" max="2" width="14.7109375" customWidth="1"/>
    <col min="3" max="3" width="21.140625" customWidth="1"/>
    <col min="4" max="4" width="11.28515625" customWidth="1"/>
  </cols>
  <sheetData>
    <row r="3" spans="2:8" ht="15.75" x14ac:dyDescent="0.25">
      <c r="B3" s="280" t="s">
        <v>170</v>
      </c>
      <c r="C3" s="280"/>
      <c r="D3" s="280"/>
      <c r="E3" s="280"/>
      <c r="F3" s="280"/>
      <c r="G3" s="280"/>
      <c r="H3" s="280"/>
    </row>
    <row r="4" spans="2:8" ht="20.25" customHeight="1" x14ac:dyDescent="0.25">
      <c r="B4" s="281" t="s">
        <v>361</v>
      </c>
      <c r="C4" s="281"/>
      <c r="D4" s="281"/>
      <c r="E4" s="281"/>
      <c r="F4" s="281"/>
      <c r="G4" s="281"/>
      <c r="H4" s="281"/>
    </row>
    <row r="5" spans="2:8" x14ac:dyDescent="0.25">
      <c r="B5" s="1"/>
    </row>
    <row r="6" spans="2:8" x14ac:dyDescent="0.25">
      <c r="B6" s="282" t="s">
        <v>0</v>
      </c>
      <c r="C6" s="282" t="s">
        <v>1</v>
      </c>
      <c r="D6" s="282" t="s">
        <v>2</v>
      </c>
      <c r="E6" s="282" t="s">
        <v>3</v>
      </c>
      <c r="F6" s="282"/>
      <c r="G6" s="282"/>
      <c r="H6" s="282" t="s">
        <v>12</v>
      </c>
    </row>
    <row r="7" spans="2:8" ht="102" x14ac:dyDescent="0.25">
      <c r="B7" s="282"/>
      <c r="C7" s="282"/>
      <c r="D7" s="282"/>
      <c r="E7" s="93" t="s">
        <v>4</v>
      </c>
      <c r="F7" s="93" t="s">
        <v>11</v>
      </c>
      <c r="G7" s="93" t="s">
        <v>5</v>
      </c>
      <c r="H7" s="282"/>
    </row>
    <row r="8" spans="2:8" x14ac:dyDescent="0.25">
      <c r="B8" s="93">
        <v>1</v>
      </c>
      <c r="C8" s="93">
        <v>2</v>
      </c>
      <c r="D8" s="93">
        <v>3</v>
      </c>
      <c r="E8" s="93">
        <v>4</v>
      </c>
      <c r="F8" s="93">
        <v>5</v>
      </c>
      <c r="G8" s="93">
        <v>6</v>
      </c>
      <c r="H8" s="93"/>
    </row>
    <row r="9" spans="2:8" x14ac:dyDescent="0.25">
      <c r="B9" s="276" t="s">
        <v>6</v>
      </c>
      <c r="C9" s="276" t="s">
        <v>225</v>
      </c>
      <c r="D9" s="5" t="s">
        <v>7</v>
      </c>
      <c r="E9" s="65">
        <f>E11+E18+E25</f>
        <v>80743.100000000006</v>
      </c>
      <c r="F9" s="65">
        <f t="shared" ref="F9:G9" si="0">F11+F18+F25</f>
        <v>81244.899999999994</v>
      </c>
      <c r="G9" s="65">
        <f t="shared" si="0"/>
        <v>17549.300000000003</v>
      </c>
      <c r="H9" s="5"/>
    </row>
    <row r="10" spans="2:8" ht="51" x14ac:dyDescent="0.25">
      <c r="B10" s="276"/>
      <c r="C10" s="276"/>
      <c r="D10" s="5" t="s">
        <v>356</v>
      </c>
      <c r="E10" s="94"/>
      <c r="F10" s="101"/>
      <c r="G10" s="101"/>
      <c r="H10" s="5"/>
    </row>
    <row r="11" spans="2:8" x14ac:dyDescent="0.25">
      <c r="B11" s="276" t="s">
        <v>8</v>
      </c>
      <c r="C11" s="276" t="s">
        <v>226</v>
      </c>
      <c r="D11" s="5" t="s">
        <v>7</v>
      </c>
      <c r="E11" s="67">
        <f>SUM(E13:E17)</f>
        <v>19792.599999999999</v>
      </c>
      <c r="F11" s="172">
        <f t="shared" ref="F11:G11" si="1">SUM(F13:F17)</f>
        <v>19792.599999999999</v>
      </c>
      <c r="G11" s="172">
        <f t="shared" si="1"/>
        <v>4873.8999999999996</v>
      </c>
      <c r="H11" s="5"/>
    </row>
    <row r="12" spans="2:8" ht="120.75" customHeight="1" x14ac:dyDescent="0.25">
      <c r="B12" s="276"/>
      <c r="C12" s="276"/>
      <c r="D12" s="255" t="s">
        <v>356</v>
      </c>
      <c r="E12" s="94"/>
      <c r="F12" s="101"/>
      <c r="G12" s="101"/>
      <c r="H12" s="5"/>
    </row>
    <row r="13" spans="2:8" ht="51" x14ac:dyDescent="0.25">
      <c r="B13" s="90" t="s">
        <v>9</v>
      </c>
      <c r="C13" s="90" t="s">
        <v>125</v>
      </c>
      <c r="D13" s="255" t="s">
        <v>356</v>
      </c>
      <c r="E13" s="94">
        <v>200</v>
      </c>
      <c r="F13" s="101">
        <v>200</v>
      </c>
      <c r="G13" s="101">
        <v>30</v>
      </c>
      <c r="H13" s="5"/>
    </row>
    <row r="14" spans="2:8" ht="90" x14ac:dyDescent="0.25">
      <c r="B14" s="32" t="s">
        <v>70</v>
      </c>
      <c r="C14" s="31" t="s">
        <v>126</v>
      </c>
      <c r="D14" s="255" t="s">
        <v>356</v>
      </c>
      <c r="E14" s="73">
        <v>30</v>
      </c>
      <c r="F14" s="30">
        <v>30</v>
      </c>
      <c r="G14" s="30">
        <v>0</v>
      </c>
      <c r="H14" s="30"/>
    </row>
    <row r="15" spans="2:8" ht="51" x14ac:dyDescent="0.25">
      <c r="B15" s="32" t="s">
        <v>14</v>
      </c>
      <c r="C15" s="32" t="s">
        <v>227</v>
      </c>
      <c r="D15" s="255" t="s">
        <v>356</v>
      </c>
      <c r="E15" s="31">
        <v>31</v>
      </c>
      <c r="F15" s="31">
        <v>31</v>
      </c>
      <c r="G15" s="31">
        <v>31</v>
      </c>
      <c r="H15" s="31"/>
    </row>
    <row r="16" spans="2:8" ht="51" x14ac:dyDescent="0.25">
      <c r="B16" s="32" t="s">
        <v>103</v>
      </c>
      <c r="C16" s="32" t="s">
        <v>128</v>
      </c>
      <c r="D16" s="255" t="s">
        <v>356</v>
      </c>
      <c r="E16" s="31">
        <v>11294.5</v>
      </c>
      <c r="F16" s="31">
        <v>11294.5</v>
      </c>
      <c r="G16" s="31">
        <v>2411.9</v>
      </c>
      <c r="H16" s="31"/>
    </row>
    <row r="17" spans="2:8" ht="89.25" x14ac:dyDescent="0.25">
      <c r="B17" s="32" t="s">
        <v>60</v>
      </c>
      <c r="C17" s="32" t="s">
        <v>228</v>
      </c>
      <c r="D17" s="196" t="s">
        <v>192</v>
      </c>
      <c r="E17" s="31">
        <v>8237.1</v>
      </c>
      <c r="F17" s="31">
        <v>8237.1</v>
      </c>
      <c r="G17" s="31">
        <v>2401</v>
      </c>
      <c r="H17" s="31"/>
    </row>
    <row r="18" spans="2:8" ht="51.75" x14ac:dyDescent="0.25">
      <c r="B18" s="32" t="s">
        <v>15</v>
      </c>
      <c r="C18" s="31" t="s">
        <v>129</v>
      </c>
      <c r="D18" s="255" t="s">
        <v>356</v>
      </c>
      <c r="E18" s="37">
        <f>SUM(E19:E24)</f>
        <v>59916.5</v>
      </c>
      <c r="F18" s="37">
        <f t="shared" ref="F18:G18" si="2">SUM(F19:F24)</f>
        <v>60418.3</v>
      </c>
      <c r="G18" s="37">
        <f t="shared" si="2"/>
        <v>12377</v>
      </c>
      <c r="H18" s="37"/>
    </row>
    <row r="19" spans="2:8" ht="51.75" x14ac:dyDescent="0.25">
      <c r="B19" s="32" t="s">
        <v>127</v>
      </c>
      <c r="C19" s="31" t="s">
        <v>229</v>
      </c>
      <c r="D19" s="255" t="s">
        <v>356</v>
      </c>
      <c r="E19" s="31">
        <v>32024.3</v>
      </c>
      <c r="F19" s="31">
        <v>32526.1</v>
      </c>
      <c r="G19" s="31">
        <v>6941.2</v>
      </c>
      <c r="H19" s="31"/>
    </row>
    <row r="20" spans="2:8" ht="64.5" x14ac:dyDescent="0.25">
      <c r="B20" s="32" t="s">
        <v>95</v>
      </c>
      <c r="C20" s="31" t="s">
        <v>230</v>
      </c>
      <c r="D20" s="196" t="s">
        <v>192</v>
      </c>
      <c r="E20" s="31">
        <v>27892.2</v>
      </c>
      <c r="F20" s="31">
        <v>27892.2</v>
      </c>
      <c r="G20" s="31">
        <v>5435.8</v>
      </c>
      <c r="H20" s="31"/>
    </row>
    <row r="21" spans="2:8" ht="102.75" x14ac:dyDescent="0.25">
      <c r="B21" s="32" t="s">
        <v>231</v>
      </c>
      <c r="C21" s="31" t="s">
        <v>237</v>
      </c>
      <c r="D21" s="255" t="s">
        <v>356</v>
      </c>
      <c r="E21" s="31">
        <v>0</v>
      </c>
      <c r="F21" s="31">
        <v>0</v>
      </c>
      <c r="G21" s="31">
        <v>0</v>
      </c>
      <c r="H21" s="31"/>
    </row>
    <row r="22" spans="2:8" ht="179.25" x14ac:dyDescent="0.25">
      <c r="B22" s="32" t="s">
        <v>232</v>
      </c>
      <c r="C22" s="31" t="s">
        <v>238</v>
      </c>
      <c r="D22" s="255" t="s">
        <v>356</v>
      </c>
      <c r="E22" s="31">
        <v>0</v>
      </c>
      <c r="F22" s="31">
        <v>0</v>
      </c>
      <c r="G22" s="31">
        <v>0</v>
      </c>
      <c r="H22" s="31"/>
    </row>
    <row r="23" spans="2:8" ht="115.5" x14ac:dyDescent="0.25">
      <c r="B23" s="32" t="s">
        <v>233</v>
      </c>
      <c r="C23" s="31" t="s">
        <v>239</v>
      </c>
      <c r="D23" s="255" t="s">
        <v>356</v>
      </c>
      <c r="E23" s="31">
        <v>0</v>
      </c>
      <c r="F23" s="31">
        <v>0</v>
      </c>
      <c r="G23" s="31">
        <v>0</v>
      </c>
      <c r="H23" s="31"/>
    </row>
    <row r="24" spans="2:8" ht="51.75" x14ac:dyDescent="0.25">
      <c r="B24" s="32" t="s">
        <v>234</v>
      </c>
      <c r="C24" s="31" t="s">
        <v>235</v>
      </c>
      <c r="D24" s="255" t="s">
        <v>356</v>
      </c>
      <c r="E24" s="31">
        <v>0</v>
      </c>
      <c r="F24" s="31">
        <v>0</v>
      </c>
      <c r="G24" s="31">
        <v>0</v>
      </c>
      <c r="H24" s="31"/>
    </row>
    <row r="25" spans="2:8" ht="51" x14ac:dyDescent="0.25">
      <c r="B25" s="32" t="s">
        <v>23</v>
      </c>
      <c r="C25" s="32" t="s">
        <v>144</v>
      </c>
      <c r="D25" s="255" t="s">
        <v>356</v>
      </c>
      <c r="E25" s="37">
        <f>SUM(E26:E27)</f>
        <v>1034</v>
      </c>
      <c r="F25" s="37">
        <f t="shared" ref="F25:G25" si="3">SUM(F26:F27)</f>
        <v>1034</v>
      </c>
      <c r="G25" s="37">
        <f t="shared" si="3"/>
        <v>298.39999999999998</v>
      </c>
      <c r="H25" s="37"/>
    </row>
    <row r="26" spans="2:8" ht="51" x14ac:dyDescent="0.25">
      <c r="B26" s="32" t="s">
        <v>24</v>
      </c>
      <c r="C26" s="32" t="s">
        <v>145</v>
      </c>
      <c r="D26" s="255" t="s">
        <v>356</v>
      </c>
      <c r="E26" s="31">
        <v>634</v>
      </c>
      <c r="F26" s="31">
        <v>634</v>
      </c>
      <c r="G26" s="31">
        <v>158.5</v>
      </c>
      <c r="H26" s="31"/>
    </row>
    <row r="27" spans="2:8" ht="64.5" x14ac:dyDescent="0.25">
      <c r="B27" s="32" t="s">
        <v>27</v>
      </c>
      <c r="C27" s="31" t="s">
        <v>236</v>
      </c>
      <c r="D27" s="255" t="s">
        <v>356</v>
      </c>
      <c r="E27" s="30">
        <v>400</v>
      </c>
      <c r="F27" s="30">
        <v>400</v>
      </c>
      <c r="G27" s="30">
        <v>139.9</v>
      </c>
      <c r="H27" s="2"/>
    </row>
  </sheetData>
  <mergeCells count="11">
    <mergeCell ref="B9:B10"/>
    <mergeCell ref="C9:C10"/>
    <mergeCell ref="B11:B12"/>
    <mergeCell ref="C11:C12"/>
    <mergeCell ref="B3:H3"/>
    <mergeCell ref="B4:H4"/>
    <mergeCell ref="B6:B7"/>
    <mergeCell ref="C6:C7"/>
    <mergeCell ref="D6:D7"/>
    <mergeCell ref="E6:G6"/>
    <mergeCell ref="H6:H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G16" sqref="G16"/>
    </sheetView>
  </sheetViews>
  <sheetFormatPr defaultRowHeight="15" x14ac:dyDescent="0.25"/>
  <cols>
    <col min="1" max="1" width="3.28515625" customWidth="1"/>
    <col min="2" max="2" width="13.85546875" customWidth="1"/>
    <col min="3" max="3" width="16.140625" customWidth="1"/>
    <col min="4" max="4" width="12.140625" customWidth="1"/>
    <col min="5" max="5" width="11.5703125" customWidth="1"/>
    <col min="6" max="6" width="10.42578125" customWidth="1"/>
    <col min="7" max="7" width="9" customWidth="1"/>
    <col min="8" max="8" width="9.5703125" customWidth="1"/>
  </cols>
  <sheetData>
    <row r="2" spans="2:8" ht="15.75" x14ac:dyDescent="0.25">
      <c r="B2" s="280" t="s">
        <v>170</v>
      </c>
      <c r="C2" s="280"/>
      <c r="D2" s="280"/>
      <c r="E2" s="280"/>
      <c r="F2" s="280"/>
      <c r="G2" s="280"/>
      <c r="H2" s="280"/>
    </row>
    <row r="3" spans="2:8" ht="15.75" x14ac:dyDescent="0.25">
      <c r="B3" s="281" t="s">
        <v>61</v>
      </c>
      <c r="C3" s="281"/>
      <c r="D3" s="281"/>
      <c r="E3" s="281"/>
      <c r="F3" s="281"/>
      <c r="G3" s="281"/>
      <c r="H3" s="281"/>
    </row>
    <row r="4" spans="2:8" ht="15.75" thickBot="1" x14ac:dyDescent="0.3">
      <c r="B4" s="1"/>
    </row>
    <row r="5" spans="2:8" x14ac:dyDescent="0.25">
      <c r="B5" s="350" t="s">
        <v>0</v>
      </c>
      <c r="C5" s="352" t="s">
        <v>1</v>
      </c>
      <c r="D5" s="352" t="s">
        <v>2</v>
      </c>
      <c r="E5" s="352" t="s">
        <v>3</v>
      </c>
      <c r="F5" s="352"/>
      <c r="G5" s="352"/>
      <c r="H5" s="353" t="s">
        <v>12</v>
      </c>
    </row>
    <row r="6" spans="2:8" ht="89.25" x14ac:dyDescent="0.25">
      <c r="B6" s="351"/>
      <c r="C6" s="282"/>
      <c r="D6" s="282"/>
      <c r="E6" s="47" t="s">
        <v>4</v>
      </c>
      <c r="F6" s="47" t="s">
        <v>11</v>
      </c>
      <c r="G6" s="47" t="s">
        <v>5</v>
      </c>
      <c r="H6" s="354"/>
    </row>
    <row r="7" spans="2:8" x14ac:dyDescent="0.25">
      <c r="B7" s="49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50"/>
    </row>
    <row r="8" spans="2:8" x14ac:dyDescent="0.25">
      <c r="B8" s="375" t="s">
        <v>6</v>
      </c>
      <c r="C8" s="276" t="s">
        <v>240</v>
      </c>
      <c r="D8" s="5" t="s">
        <v>7</v>
      </c>
      <c r="E8" s="65">
        <f>SUM(E10:E12)</f>
        <v>748.3</v>
      </c>
      <c r="F8" s="65">
        <f>SUM(F10:F12)</f>
        <v>1848.3</v>
      </c>
      <c r="G8" s="65">
        <f>SUM(G10:G12)</f>
        <v>14.1</v>
      </c>
      <c r="H8" s="10"/>
    </row>
    <row r="9" spans="2:8" ht="103.5" customHeight="1" x14ac:dyDescent="0.25">
      <c r="B9" s="376"/>
      <c r="C9" s="332"/>
      <c r="D9" s="6"/>
      <c r="E9" s="72"/>
      <c r="F9" s="72"/>
      <c r="G9" s="72"/>
      <c r="H9" s="11"/>
    </row>
    <row r="10" spans="2:8" ht="48.75" x14ac:dyDescent="0.25">
      <c r="B10" s="170" t="s">
        <v>9</v>
      </c>
      <c r="C10" s="61" t="s">
        <v>169</v>
      </c>
      <c r="D10" s="5"/>
      <c r="E10" s="66">
        <v>157.30000000000001</v>
      </c>
      <c r="F10" s="66">
        <v>157.30000000000001</v>
      </c>
      <c r="G10" s="48">
        <v>0</v>
      </c>
      <c r="H10" s="10"/>
    </row>
    <row r="11" spans="2:8" ht="60.75" x14ac:dyDescent="0.25">
      <c r="B11" s="170" t="s">
        <v>70</v>
      </c>
      <c r="C11" s="61" t="s">
        <v>241</v>
      </c>
      <c r="D11" s="184"/>
      <c r="E11" s="174">
        <v>0</v>
      </c>
      <c r="F11" s="174">
        <v>0</v>
      </c>
      <c r="G11" s="173">
        <v>0</v>
      </c>
      <c r="H11" s="10"/>
    </row>
    <row r="12" spans="2:8" ht="60.75" x14ac:dyDescent="0.25">
      <c r="B12" s="170" t="s">
        <v>184</v>
      </c>
      <c r="C12" s="61" t="s">
        <v>242</v>
      </c>
      <c r="D12" s="163" t="s">
        <v>61</v>
      </c>
      <c r="E12" s="174">
        <v>591</v>
      </c>
      <c r="F12" s="174">
        <v>1691</v>
      </c>
      <c r="G12" s="173">
        <v>14.1</v>
      </c>
      <c r="H12" s="163"/>
    </row>
  </sheetData>
  <mergeCells count="9">
    <mergeCell ref="B8:B9"/>
    <mergeCell ref="C8:C9"/>
    <mergeCell ref="B2:H2"/>
    <mergeCell ref="B3:H3"/>
    <mergeCell ref="B5:B6"/>
    <mergeCell ref="C5:C6"/>
    <mergeCell ref="D5:D6"/>
    <mergeCell ref="E5:G5"/>
    <mergeCell ref="H5:H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3"/>
  <sheetViews>
    <sheetView workbookViewId="0">
      <selection activeCell="J19" sqref="J19"/>
    </sheetView>
  </sheetViews>
  <sheetFormatPr defaultRowHeight="15" x14ac:dyDescent="0.25"/>
  <cols>
    <col min="1" max="1" width="4.7109375" customWidth="1"/>
    <col min="2" max="2" width="15.5703125" customWidth="1"/>
    <col min="3" max="3" width="14.7109375" customWidth="1"/>
    <col min="8" max="8" width="17.28515625" customWidth="1"/>
  </cols>
  <sheetData>
    <row r="4" spans="2:8" ht="46.5" customHeight="1" x14ac:dyDescent="0.25">
      <c r="B4" s="280" t="s">
        <v>170</v>
      </c>
      <c r="C4" s="280"/>
      <c r="D4" s="280"/>
      <c r="E4" s="280"/>
      <c r="F4" s="280"/>
      <c r="G4" s="280"/>
      <c r="H4" s="280"/>
    </row>
    <row r="5" spans="2:8" ht="15.75" x14ac:dyDescent="0.25">
      <c r="B5" s="281" t="s">
        <v>61</v>
      </c>
      <c r="C5" s="281"/>
      <c r="D5" s="281"/>
      <c r="E5" s="281"/>
      <c r="F5" s="281"/>
      <c r="G5" s="281"/>
      <c r="H5" s="281"/>
    </row>
    <row r="6" spans="2:8" ht="15.75" thickBot="1" x14ac:dyDescent="0.3">
      <c r="B6" s="1"/>
    </row>
    <row r="7" spans="2:8" x14ac:dyDescent="0.25">
      <c r="B7" s="350" t="s">
        <v>0</v>
      </c>
      <c r="C7" s="352" t="s">
        <v>1</v>
      </c>
      <c r="D7" s="352" t="s">
        <v>2</v>
      </c>
      <c r="E7" s="352" t="s">
        <v>3</v>
      </c>
      <c r="F7" s="352"/>
      <c r="G7" s="352"/>
      <c r="H7" s="353" t="s">
        <v>12</v>
      </c>
    </row>
    <row r="8" spans="2:8" ht="102" x14ac:dyDescent="0.25">
      <c r="B8" s="351"/>
      <c r="C8" s="282"/>
      <c r="D8" s="282"/>
      <c r="E8" s="166" t="s">
        <v>4</v>
      </c>
      <c r="F8" s="166" t="s">
        <v>11</v>
      </c>
      <c r="G8" s="166" t="s">
        <v>5</v>
      </c>
      <c r="H8" s="354"/>
    </row>
    <row r="9" spans="2:8" x14ac:dyDescent="0.25">
      <c r="B9" s="177">
        <v>1</v>
      </c>
      <c r="C9" s="166">
        <v>2</v>
      </c>
      <c r="D9" s="166">
        <v>3</v>
      </c>
      <c r="E9" s="166">
        <v>4</v>
      </c>
      <c r="F9" s="166">
        <v>5</v>
      </c>
      <c r="G9" s="166">
        <v>6</v>
      </c>
      <c r="H9" s="178"/>
    </row>
    <row r="10" spans="2:8" x14ac:dyDescent="0.25">
      <c r="B10" s="375" t="s">
        <v>6</v>
      </c>
      <c r="C10" s="276" t="s">
        <v>251</v>
      </c>
      <c r="D10" s="163" t="s">
        <v>7</v>
      </c>
      <c r="E10" s="65">
        <f>E12+E16+E22</f>
        <v>36037.699999999997</v>
      </c>
      <c r="F10" s="65">
        <f>F12+F16+F22</f>
        <v>46542.5</v>
      </c>
      <c r="G10" s="65">
        <f>G12+G16+G22</f>
        <v>9630.6</v>
      </c>
      <c r="H10" s="10"/>
    </row>
    <row r="11" spans="2:8" ht="78" customHeight="1" x14ac:dyDescent="0.25">
      <c r="B11" s="376"/>
      <c r="C11" s="332"/>
      <c r="D11" s="163" t="s">
        <v>61</v>
      </c>
      <c r="E11" s="72"/>
      <c r="F11" s="72"/>
      <c r="G11" s="72"/>
      <c r="H11" s="11"/>
    </row>
    <row r="12" spans="2:8" ht="39" x14ac:dyDescent="0.25">
      <c r="B12" s="170" t="s">
        <v>252</v>
      </c>
      <c r="C12" s="31" t="s">
        <v>253</v>
      </c>
      <c r="D12" s="163"/>
      <c r="E12" s="174">
        <f>E13</f>
        <v>16705.099999999999</v>
      </c>
      <c r="F12" s="253">
        <f t="shared" ref="F12:G12" si="0">F13</f>
        <v>20713.2</v>
      </c>
      <c r="G12" s="253">
        <f t="shared" si="0"/>
        <v>3825.2000000000003</v>
      </c>
      <c r="H12" s="10"/>
    </row>
    <row r="13" spans="2:8" ht="115.5" x14ac:dyDescent="0.25">
      <c r="B13" s="170" t="s">
        <v>168</v>
      </c>
      <c r="C13" s="31" t="s">
        <v>254</v>
      </c>
      <c r="D13" s="163" t="s">
        <v>61</v>
      </c>
      <c r="E13" s="174">
        <f>E14+E15</f>
        <v>16705.099999999999</v>
      </c>
      <c r="F13" s="253">
        <f t="shared" ref="F13:G13" si="1">F14+F15</f>
        <v>20713.2</v>
      </c>
      <c r="G13" s="253">
        <f t="shared" si="1"/>
        <v>3825.2000000000003</v>
      </c>
      <c r="H13" s="10"/>
    </row>
    <row r="14" spans="2:8" ht="69.75" customHeight="1" x14ac:dyDescent="0.25">
      <c r="B14" s="241" t="s">
        <v>357</v>
      </c>
      <c r="C14" s="32" t="s">
        <v>312</v>
      </c>
      <c r="D14" s="245" t="s">
        <v>61</v>
      </c>
      <c r="E14" s="242">
        <v>6641.2</v>
      </c>
      <c r="F14" s="242">
        <v>9167.7000000000007</v>
      </c>
      <c r="G14" s="244">
        <v>14.9</v>
      </c>
      <c r="H14" s="245"/>
    </row>
    <row r="15" spans="2:8" ht="96" customHeight="1" x14ac:dyDescent="0.25">
      <c r="B15" s="252" t="s">
        <v>358</v>
      </c>
      <c r="C15" s="32" t="s">
        <v>359</v>
      </c>
      <c r="D15" s="255" t="s">
        <v>61</v>
      </c>
      <c r="E15" s="253">
        <v>10063.9</v>
      </c>
      <c r="F15" s="253">
        <v>11545.5</v>
      </c>
      <c r="G15" s="254">
        <v>3810.3</v>
      </c>
      <c r="H15" s="255"/>
    </row>
    <row r="16" spans="2:8" ht="39" x14ac:dyDescent="0.25">
      <c r="B16" s="170" t="s">
        <v>15</v>
      </c>
      <c r="C16" s="31" t="s">
        <v>255</v>
      </c>
      <c r="D16" s="184"/>
      <c r="E16" s="174">
        <f>SUM(E17:E21)</f>
        <v>9388.4</v>
      </c>
      <c r="F16" s="174">
        <f t="shared" ref="F16:G16" si="2">SUM(F17:F21)</f>
        <v>15885.1</v>
      </c>
      <c r="G16" s="174">
        <f t="shared" si="2"/>
        <v>3309.6</v>
      </c>
      <c r="H16" s="163"/>
    </row>
    <row r="17" spans="2:8" ht="63.75" x14ac:dyDescent="0.25">
      <c r="B17" s="170" t="s">
        <v>127</v>
      </c>
      <c r="C17" s="32" t="s">
        <v>256</v>
      </c>
      <c r="D17" s="163" t="s">
        <v>61</v>
      </c>
      <c r="E17" s="174">
        <v>8770</v>
      </c>
      <c r="F17" s="174">
        <v>9010</v>
      </c>
      <c r="G17" s="173">
        <v>2570</v>
      </c>
      <c r="H17" s="163"/>
    </row>
    <row r="18" spans="2:8" ht="67.5" customHeight="1" x14ac:dyDescent="0.25">
      <c r="B18" s="241" t="s">
        <v>95</v>
      </c>
      <c r="C18" s="251" t="s">
        <v>313</v>
      </c>
      <c r="D18" s="245" t="s">
        <v>61</v>
      </c>
      <c r="E18" s="242">
        <v>0</v>
      </c>
      <c r="F18" s="242">
        <v>375.5</v>
      </c>
      <c r="G18" s="244">
        <v>0</v>
      </c>
      <c r="H18" s="245"/>
    </row>
    <row r="19" spans="2:8" ht="64.5" x14ac:dyDescent="0.25">
      <c r="B19" s="170" t="s">
        <v>231</v>
      </c>
      <c r="C19" s="31" t="s">
        <v>257</v>
      </c>
      <c r="D19" s="184"/>
      <c r="E19" s="174">
        <v>0</v>
      </c>
      <c r="F19" s="174">
        <v>4341.2</v>
      </c>
      <c r="G19" s="173">
        <v>0</v>
      </c>
      <c r="H19" s="163"/>
    </row>
    <row r="20" spans="2:8" ht="64.5" x14ac:dyDescent="0.25">
      <c r="B20" s="170" t="s">
        <v>231</v>
      </c>
      <c r="C20" s="31" t="s">
        <v>258</v>
      </c>
      <c r="D20" s="163" t="s">
        <v>61</v>
      </c>
      <c r="E20" s="174">
        <v>0</v>
      </c>
      <c r="F20" s="174">
        <v>0</v>
      </c>
      <c r="G20" s="173">
        <v>0</v>
      </c>
      <c r="H20" s="163"/>
    </row>
    <row r="21" spans="2:8" ht="90" x14ac:dyDescent="0.25">
      <c r="B21" s="170" t="s">
        <v>18</v>
      </c>
      <c r="C21" s="31" t="s">
        <v>259</v>
      </c>
      <c r="D21" s="163" t="s">
        <v>61</v>
      </c>
      <c r="E21" s="174">
        <v>618.4</v>
      </c>
      <c r="F21" s="174">
        <v>2158.4</v>
      </c>
      <c r="G21" s="173">
        <v>739.6</v>
      </c>
      <c r="H21" s="163"/>
    </row>
    <row r="22" spans="2:8" ht="51.75" x14ac:dyDescent="0.25">
      <c r="B22" s="170" t="s">
        <v>23</v>
      </c>
      <c r="C22" s="31" t="s">
        <v>53</v>
      </c>
      <c r="D22" s="2"/>
      <c r="E22" s="89">
        <f>SUM(E23)</f>
        <v>9944.2000000000007</v>
      </c>
      <c r="F22" s="89">
        <f t="shared" ref="F22:G22" si="3">SUM(F23)</f>
        <v>9944.2000000000007</v>
      </c>
      <c r="G22" s="89">
        <f t="shared" si="3"/>
        <v>2495.8000000000002</v>
      </c>
      <c r="H22" s="2"/>
    </row>
    <row r="23" spans="2:8" ht="39" x14ac:dyDescent="0.25">
      <c r="B23" s="170" t="s">
        <v>24</v>
      </c>
      <c r="C23" s="31" t="s">
        <v>260</v>
      </c>
      <c r="D23" s="2"/>
      <c r="E23" s="89">
        <v>9944.2000000000007</v>
      </c>
      <c r="F23" s="89">
        <v>9944.2000000000007</v>
      </c>
      <c r="G23" s="89">
        <v>2495.8000000000002</v>
      </c>
      <c r="H23" s="2"/>
    </row>
  </sheetData>
  <mergeCells count="9">
    <mergeCell ref="B10:B11"/>
    <mergeCell ref="C10:C11"/>
    <mergeCell ref="B4:H4"/>
    <mergeCell ref="B5:H5"/>
    <mergeCell ref="B7:B8"/>
    <mergeCell ref="C7:C8"/>
    <mergeCell ref="D7:D8"/>
    <mergeCell ref="E7:G7"/>
    <mergeCell ref="H7:H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H13" sqref="H13"/>
    </sheetView>
  </sheetViews>
  <sheetFormatPr defaultRowHeight="15" x14ac:dyDescent="0.25"/>
  <cols>
    <col min="1" max="1" width="19.85546875" customWidth="1"/>
    <col min="2" max="2" width="24.7109375" customWidth="1"/>
    <col min="3" max="3" width="16" customWidth="1"/>
    <col min="4" max="4" width="12.28515625" customWidth="1"/>
    <col min="5" max="5" width="11.7109375" customWidth="1"/>
    <col min="6" max="6" width="10.85546875" customWidth="1"/>
  </cols>
  <sheetData>
    <row r="1" spans="1:6" x14ac:dyDescent="0.25">
      <c r="A1" s="377" t="s">
        <v>340</v>
      </c>
      <c r="B1" s="378"/>
      <c r="C1" s="378"/>
      <c r="D1" s="378"/>
      <c r="E1" s="378"/>
      <c r="F1" s="378"/>
    </row>
    <row r="2" spans="1:6" ht="23.25" customHeight="1" x14ac:dyDescent="0.25">
      <c r="A2" s="379"/>
      <c r="B2" s="379"/>
      <c r="C2" s="379"/>
      <c r="D2" s="379"/>
      <c r="E2" s="379"/>
      <c r="F2" s="379"/>
    </row>
    <row r="3" spans="1:6" x14ac:dyDescent="0.25">
      <c r="A3" s="362" t="s">
        <v>0</v>
      </c>
      <c r="B3" s="362" t="s">
        <v>1</v>
      </c>
      <c r="C3" s="362" t="s">
        <v>2</v>
      </c>
      <c r="D3" s="362" t="s">
        <v>3</v>
      </c>
      <c r="E3" s="362"/>
      <c r="F3" s="362"/>
    </row>
    <row r="4" spans="1:6" ht="76.5" x14ac:dyDescent="0.25">
      <c r="A4" s="362"/>
      <c r="B4" s="362"/>
      <c r="C4" s="362"/>
      <c r="D4" s="257" t="s">
        <v>4</v>
      </c>
      <c r="E4" s="257" t="s">
        <v>11</v>
      </c>
      <c r="F4" s="257" t="s">
        <v>5</v>
      </c>
    </row>
    <row r="5" spans="1:6" x14ac:dyDescent="0.25">
      <c r="A5" s="257">
        <v>1</v>
      </c>
      <c r="B5" s="257">
        <v>2</v>
      </c>
      <c r="C5" s="257">
        <v>3</v>
      </c>
      <c r="D5" s="257">
        <v>4</v>
      </c>
      <c r="E5" s="257">
        <v>5</v>
      </c>
      <c r="F5" s="257">
        <v>6</v>
      </c>
    </row>
    <row r="6" spans="1:6" x14ac:dyDescent="0.25">
      <c r="A6" s="380" t="s">
        <v>6</v>
      </c>
      <c r="B6" s="361" t="s">
        <v>318</v>
      </c>
      <c r="C6" s="361" t="s">
        <v>7</v>
      </c>
      <c r="D6" s="361">
        <f>D9+D19</f>
        <v>359.29999999999995</v>
      </c>
      <c r="E6" s="361">
        <f t="shared" ref="E6:F6" si="0">E9+E19</f>
        <v>359.29999999999995</v>
      </c>
      <c r="F6" s="361">
        <f t="shared" si="0"/>
        <v>36.200000000000003</v>
      </c>
    </row>
    <row r="7" spans="1:6" hidden="1" x14ac:dyDescent="0.25">
      <c r="A7" s="380"/>
      <c r="B7" s="361"/>
      <c r="C7" s="361"/>
      <c r="D7" s="361"/>
      <c r="E7" s="361"/>
      <c r="F7" s="361"/>
    </row>
    <row r="8" spans="1:6" ht="53.25" customHeight="1" x14ac:dyDescent="0.25">
      <c r="A8" s="380"/>
      <c r="B8" s="361"/>
      <c r="C8" s="258" t="s">
        <v>319</v>
      </c>
      <c r="D8" s="258"/>
      <c r="E8" s="258"/>
      <c r="F8" s="259"/>
    </row>
    <row r="9" spans="1:6" x14ac:dyDescent="0.25">
      <c r="A9" s="380" t="s">
        <v>8</v>
      </c>
      <c r="B9" s="361" t="s">
        <v>320</v>
      </c>
      <c r="C9" s="258" t="s">
        <v>7</v>
      </c>
      <c r="D9" s="258">
        <f>D10</f>
        <v>318.7</v>
      </c>
      <c r="E9" s="258">
        <f t="shared" ref="E9:F9" si="1">E10</f>
        <v>318.7</v>
      </c>
      <c r="F9" s="258">
        <f t="shared" si="1"/>
        <v>31</v>
      </c>
    </row>
    <row r="10" spans="1:6" ht="23.25" customHeight="1" x14ac:dyDescent="0.25">
      <c r="A10" s="380"/>
      <c r="B10" s="361"/>
      <c r="C10" s="361" t="s">
        <v>319</v>
      </c>
      <c r="D10" s="258">
        <f>D11+D17+D18</f>
        <v>318.7</v>
      </c>
      <c r="E10" s="258">
        <f t="shared" ref="E10:F10" si="2">E11+E17+E18</f>
        <v>318.7</v>
      </c>
      <c r="F10" s="258">
        <f t="shared" si="2"/>
        <v>31</v>
      </c>
    </row>
    <row r="11" spans="1:6" ht="38.25" x14ac:dyDescent="0.25">
      <c r="A11" s="256" t="s">
        <v>321</v>
      </c>
      <c r="B11" s="258" t="s">
        <v>66</v>
      </c>
      <c r="C11" s="361"/>
      <c r="D11" s="258">
        <f>D12+D13+D14+D16</f>
        <v>238.7</v>
      </c>
      <c r="E11" s="258">
        <f t="shared" ref="E11:F11" si="3">E12+E13+E14+E16</f>
        <v>238.7</v>
      </c>
      <c r="F11" s="258">
        <f t="shared" si="3"/>
        <v>31</v>
      </c>
    </row>
    <row r="12" spans="1:6" ht="51" x14ac:dyDescent="0.25">
      <c r="A12" s="256" t="s">
        <v>322</v>
      </c>
      <c r="B12" s="258" t="s">
        <v>194</v>
      </c>
      <c r="C12" s="258" t="s">
        <v>319</v>
      </c>
      <c r="D12" s="258">
        <v>75</v>
      </c>
      <c r="E12" s="258">
        <v>75</v>
      </c>
      <c r="F12" s="258">
        <v>0</v>
      </c>
    </row>
    <row r="13" spans="1:6" ht="51" x14ac:dyDescent="0.25">
      <c r="A13" s="256" t="s">
        <v>323</v>
      </c>
      <c r="B13" s="258" t="s">
        <v>324</v>
      </c>
      <c r="C13" s="258" t="s">
        <v>319</v>
      </c>
      <c r="D13" s="258">
        <v>40</v>
      </c>
      <c r="E13" s="258">
        <v>40</v>
      </c>
      <c r="F13" s="258">
        <v>0</v>
      </c>
    </row>
    <row r="14" spans="1:6" x14ac:dyDescent="0.25">
      <c r="A14" s="380" t="s">
        <v>325</v>
      </c>
      <c r="B14" s="361" t="s">
        <v>326</v>
      </c>
      <c r="C14" s="361" t="s">
        <v>319</v>
      </c>
      <c r="D14" s="361">
        <v>5</v>
      </c>
      <c r="E14" s="361">
        <v>5</v>
      </c>
      <c r="F14" s="361">
        <v>0</v>
      </c>
    </row>
    <row r="15" spans="1:6" ht="42.75" customHeight="1" x14ac:dyDescent="0.25">
      <c r="A15" s="380"/>
      <c r="B15" s="361"/>
      <c r="C15" s="361"/>
      <c r="D15" s="361"/>
      <c r="E15" s="361"/>
      <c r="F15" s="361"/>
    </row>
    <row r="16" spans="1:6" ht="114.75" x14ac:dyDescent="0.25">
      <c r="A16" s="256" t="s">
        <v>327</v>
      </c>
      <c r="B16" s="258" t="s">
        <v>328</v>
      </c>
      <c r="C16" s="258" t="s">
        <v>319</v>
      </c>
      <c r="D16" s="258">
        <v>118.7</v>
      </c>
      <c r="E16" s="258">
        <v>118.7</v>
      </c>
      <c r="F16" s="258">
        <v>31</v>
      </c>
    </row>
    <row r="17" spans="1:6" ht="51" x14ac:dyDescent="0.25">
      <c r="A17" s="256" t="s">
        <v>329</v>
      </c>
      <c r="B17" s="258" t="s">
        <v>330</v>
      </c>
      <c r="C17" s="258" t="s">
        <v>319</v>
      </c>
      <c r="D17" s="258">
        <v>80</v>
      </c>
      <c r="E17" s="258">
        <v>80</v>
      </c>
      <c r="F17" s="258">
        <v>0</v>
      </c>
    </row>
    <row r="18" spans="1:6" ht="51" x14ac:dyDescent="0.25">
      <c r="A18" s="256" t="s">
        <v>331</v>
      </c>
      <c r="B18" s="258" t="s">
        <v>332</v>
      </c>
      <c r="C18" s="258" t="s">
        <v>319</v>
      </c>
      <c r="D18" s="258">
        <v>0</v>
      </c>
      <c r="E18" s="258">
        <v>0</v>
      </c>
      <c r="F18" s="258">
        <v>0</v>
      </c>
    </row>
    <row r="19" spans="1:6" ht="51" x14ac:dyDescent="0.25">
      <c r="A19" s="256" t="s">
        <v>15</v>
      </c>
      <c r="B19" s="258" t="s">
        <v>333</v>
      </c>
      <c r="C19" s="258" t="s">
        <v>319</v>
      </c>
      <c r="D19" s="258">
        <f>D20</f>
        <v>40.599999999999994</v>
      </c>
      <c r="E19" s="258">
        <f t="shared" ref="E19:F19" si="4">E20</f>
        <v>40.599999999999994</v>
      </c>
      <c r="F19" s="258">
        <f t="shared" si="4"/>
        <v>5.1999999999999993</v>
      </c>
    </row>
    <row r="20" spans="1:6" ht="57" customHeight="1" x14ac:dyDescent="0.25">
      <c r="A20" s="221" t="s">
        <v>334</v>
      </c>
      <c r="B20" s="258" t="s">
        <v>339</v>
      </c>
      <c r="C20" s="258" t="s">
        <v>319</v>
      </c>
      <c r="D20" s="258">
        <f>D21+D22</f>
        <v>40.599999999999994</v>
      </c>
      <c r="E20" s="258">
        <f t="shared" ref="E20:F20" si="5">E21+E22</f>
        <v>40.599999999999994</v>
      </c>
      <c r="F20" s="258">
        <f t="shared" si="5"/>
        <v>5.1999999999999993</v>
      </c>
    </row>
    <row r="21" spans="1:6" ht="51" x14ac:dyDescent="0.25">
      <c r="A21" s="256" t="s">
        <v>335</v>
      </c>
      <c r="B21" s="258" t="s">
        <v>336</v>
      </c>
      <c r="C21" s="258" t="s">
        <v>319</v>
      </c>
      <c r="D21" s="258">
        <v>26.9</v>
      </c>
      <c r="E21" s="258">
        <v>26.9</v>
      </c>
      <c r="F21" s="258">
        <v>2.9</v>
      </c>
    </row>
    <row r="22" spans="1:6" ht="76.5" x14ac:dyDescent="0.25">
      <c r="A22" s="256" t="s">
        <v>337</v>
      </c>
      <c r="B22" s="258" t="s">
        <v>338</v>
      </c>
      <c r="C22" s="258" t="s">
        <v>319</v>
      </c>
      <c r="D22" s="258">
        <v>13.7</v>
      </c>
      <c r="E22" s="258">
        <v>13.7</v>
      </c>
      <c r="F22" s="258">
        <v>2.2999999999999998</v>
      </c>
    </row>
  </sheetData>
  <mergeCells count="20">
    <mergeCell ref="D14:D15"/>
    <mergeCell ref="E14:E15"/>
    <mergeCell ref="F14:F15"/>
    <mergeCell ref="A9:A10"/>
    <mergeCell ref="B9:B10"/>
    <mergeCell ref="C10:C11"/>
    <mergeCell ref="A14:A15"/>
    <mergeCell ref="B14:B15"/>
    <mergeCell ref="C14:C15"/>
    <mergeCell ref="C6:C7"/>
    <mergeCell ref="D6:D7"/>
    <mergeCell ref="E6:E7"/>
    <mergeCell ref="F6:F7"/>
    <mergeCell ref="A1:F2"/>
    <mergeCell ref="A3:A4"/>
    <mergeCell ref="B3:B4"/>
    <mergeCell ref="C3:C4"/>
    <mergeCell ref="D3:F3"/>
    <mergeCell ref="A6:A8"/>
    <mergeCell ref="B6:B8"/>
  </mergeCell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H29"/>
  <sheetViews>
    <sheetView topLeftCell="A31" workbookViewId="0">
      <selection activeCell="L33" sqref="L33"/>
    </sheetView>
  </sheetViews>
  <sheetFormatPr defaultRowHeight="15" x14ac:dyDescent="0.25"/>
  <cols>
    <col min="1" max="1" width="2" customWidth="1"/>
    <col min="2" max="2" width="14" customWidth="1"/>
    <col min="3" max="3" width="24.5703125" customWidth="1"/>
    <col min="4" max="4" width="12.42578125" customWidth="1"/>
    <col min="5" max="5" width="12.85546875" customWidth="1"/>
    <col min="6" max="6" width="11.28515625" customWidth="1"/>
    <col min="7" max="7" width="10.42578125" bestFit="1" customWidth="1"/>
    <col min="8" max="8" width="10.140625" customWidth="1"/>
  </cols>
  <sheetData>
    <row r="2" spans="2:8" ht="34.5" customHeight="1" x14ac:dyDescent="0.25">
      <c r="B2" s="280" t="s">
        <v>170</v>
      </c>
      <c r="C2" s="280"/>
      <c r="D2" s="280"/>
      <c r="E2" s="280"/>
      <c r="F2" s="280"/>
      <c r="G2" s="280"/>
      <c r="H2" s="280"/>
    </row>
    <row r="3" spans="2:8" ht="15.75" x14ac:dyDescent="0.25">
      <c r="B3" s="111"/>
      <c r="C3" s="281" t="s">
        <v>171</v>
      </c>
      <c r="D3" s="281"/>
      <c r="E3" s="281"/>
      <c r="F3" s="281"/>
      <c r="G3" s="281"/>
      <c r="H3" s="111"/>
    </row>
    <row r="4" spans="2:8" ht="15.75" x14ac:dyDescent="0.25">
      <c r="B4" s="16"/>
      <c r="C4" s="16"/>
      <c r="D4" s="16"/>
      <c r="E4" s="16"/>
      <c r="F4" s="16"/>
      <c r="G4" s="16"/>
      <c r="H4" s="16"/>
    </row>
    <row r="5" spans="2:8" x14ac:dyDescent="0.25">
      <c r="B5" s="282" t="s">
        <v>0</v>
      </c>
      <c r="C5" s="282" t="s">
        <v>1</v>
      </c>
      <c r="D5" s="282" t="s">
        <v>2</v>
      </c>
      <c r="E5" s="282" t="s">
        <v>3</v>
      </c>
      <c r="F5" s="282"/>
      <c r="G5" s="282"/>
      <c r="H5" s="282" t="s">
        <v>12</v>
      </c>
    </row>
    <row r="6" spans="2:8" ht="63.75" x14ac:dyDescent="0.25">
      <c r="B6" s="282"/>
      <c r="C6" s="282"/>
      <c r="D6" s="282"/>
      <c r="E6" s="112" t="s">
        <v>4</v>
      </c>
      <c r="F6" s="112" t="s">
        <v>11</v>
      </c>
      <c r="G6" s="112" t="s">
        <v>5</v>
      </c>
      <c r="H6" s="282"/>
    </row>
    <row r="7" spans="2:8" x14ac:dyDescent="0.25">
      <c r="B7" s="112">
        <v>1</v>
      </c>
      <c r="C7" s="112">
        <v>2</v>
      </c>
      <c r="D7" s="112">
        <v>3</v>
      </c>
      <c r="E7" s="112">
        <v>4</v>
      </c>
      <c r="F7" s="112">
        <v>5</v>
      </c>
      <c r="G7" s="112">
        <v>6</v>
      </c>
      <c r="H7" s="112"/>
    </row>
    <row r="8" spans="2:8" ht="51" x14ac:dyDescent="0.25">
      <c r="B8" s="110" t="s">
        <v>6</v>
      </c>
      <c r="C8" s="170" t="s">
        <v>261</v>
      </c>
      <c r="D8" s="110" t="s">
        <v>172</v>
      </c>
      <c r="E8" s="140">
        <f>E9+E11+E20+E22+E24+E27</f>
        <v>154544.1</v>
      </c>
      <c r="F8" s="233">
        <f t="shared" ref="F8:G8" si="0">F9+F11+F20+F22+F24+F27</f>
        <v>154758</v>
      </c>
      <c r="G8" s="140">
        <f t="shared" si="0"/>
        <v>39511.800000000003</v>
      </c>
      <c r="H8" s="141"/>
    </row>
    <row r="9" spans="2:8" ht="25.5" x14ac:dyDescent="0.25">
      <c r="B9" s="110" t="s">
        <v>8</v>
      </c>
      <c r="C9" s="110" t="s">
        <v>33</v>
      </c>
      <c r="D9" s="110" t="s">
        <v>7</v>
      </c>
      <c r="E9" s="142">
        <f>SUM(E10)</f>
        <v>78316.5</v>
      </c>
      <c r="F9" s="142">
        <f t="shared" ref="F9:G9" si="1">SUM(F10)</f>
        <v>78315.8</v>
      </c>
      <c r="G9" s="142">
        <f t="shared" si="1"/>
        <v>19647.8</v>
      </c>
      <c r="H9" s="141"/>
    </row>
    <row r="10" spans="2:8" ht="76.5" x14ac:dyDescent="0.25">
      <c r="B10" s="110" t="s">
        <v>35</v>
      </c>
      <c r="C10" s="110" t="s">
        <v>34</v>
      </c>
      <c r="D10" s="110" t="s">
        <v>172</v>
      </c>
      <c r="E10" s="19">
        <v>78316.5</v>
      </c>
      <c r="F10" s="19">
        <v>78315.8</v>
      </c>
      <c r="G10" s="19">
        <v>19647.8</v>
      </c>
      <c r="H10" s="20"/>
    </row>
    <row r="11" spans="2:8" ht="38.25" x14ac:dyDescent="0.25">
      <c r="B11" s="110" t="s">
        <v>15</v>
      </c>
      <c r="C11" s="110" t="s">
        <v>36</v>
      </c>
      <c r="D11" s="17" t="s">
        <v>7</v>
      </c>
      <c r="E11" s="142">
        <f>SUM(E12:E21)</f>
        <v>17857.400000000001</v>
      </c>
      <c r="F11" s="142">
        <f t="shared" ref="F11:G11" si="2">SUM(F12:F21)</f>
        <v>17858.399999999998</v>
      </c>
      <c r="G11" s="142">
        <f t="shared" si="2"/>
        <v>4028.9</v>
      </c>
      <c r="H11" s="141"/>
    </row>
    <row r="12" spans="2:8" ht="153" x14ac:dyDescent="0.25">
      <c r="B12" s="110" t="s">
        <v>17</v>
      </c>
      <c r="C12" s="110" t="s">
        <v>37</v>
      </c>
      <c r="D12" s="110" t="s">
        <v>172</v>
      </c>
      <c r="E12" s="19">
        <v>5.5</v>
      </c>
      <c r="F12" s="19">
        <v>5.5</v>
      </c>
      <c r="G12" s="19">
        <v>0</v>
      </c>
      <c r="H12" s="20"/>
    </row>
    <row r="13" spans="2:8" ht="76.5" x14ac:dyDescent="0.25">
      <c r="B13" s="110" t="s">
        <v>18</v>
      </c>
      <c r="C13" s="110" t="s">
        <v>38</v>
      </c>
      <c r="D13" s="110" t="s">
        <v>173</v>
      </c>
      <c r="E13" s="19">
        <v>0</v>
      </c>
      <c r="F13" s="19">
        <v>0</v>
      </c>
      <c r="G13" s="19">
        <v>0</v>
      </c>
      <c r="H13" s="141"/>
    </row>
    <row r="14" spans="2:8" ht="67.5" customHeight="1" x14ac:dyDescent="0.25">
      <c r="B14" s="110" t="s">
        <v>19</v>
      </c>
      <c r="C14" s="110" t="s">
        <v>39</v>
      </c>
      <c r="D14" s="110" t="s">
        <v>174</v>
      </c>
      <c r="E14" s="19">
        <v>2</v>
      </c>
      <c r="F14" s="19">
        <v>2</v>
      </c>
      <c r="G14" s="19">
        <v>0</v>
      </c>
      <c r="H14" s="141"/>
    </row>
    <row r="15" spans="2:8" ht="140.25" x14ac:dyDescent="0.25">
      <c r="B15" s="110" t="s">
        <v>20</v>
      </c>
      <c r="C15" s="110" t="s">
        <v>40</v>
      </c>
      <c r="D15" s="170" t="s">
        <v>270</v>
      </c>
      <c r="E15" s="19">
        <v>1.5</v>
      </c>
      <c r="F15" s="19">
        <v>1.5</v>
      </c>
      <c r="G15" s="19">
        <v>0</v>
      </c>
      <c r="H15" s="20"/>
    </row>
    <row r="16" spans="2:8" ht="54" customHeight="1" x14ac:dyDescent="0.25">
      <c r="B16" s="110" t="s">
        <v>21</v>
      </c>
      <c r="C16" s="110" t="s">
        <v>41</v>
      </c>
      <c r="D16" s="170" t="s">
        <v>271</v>
      </c>
      <c r="E16" s="19">
        <v>976.3</v>
      </c>
      <c r="F16" s="19">
        <v>976.3</v>
      </c>
      <c r="G16" s="19">
        <v>0</v>
      </c>
      <c r="H16" s="141"/>
    </row>
    <row r="17" spans="2:8" ht="76.5" x14ac:dyDescent="0.25">
      <c r="B17" s="110" t="s">
        <v>42</v>
      </c>
      <c r="C17" s="110" t="s">
        <v>43</v>
      </c>
      <c r="D17" s="170" t="s">
        <v>271</v>
      </c>
      <c r="E17" s="19">
        <v>13064.1</v>
      </c>
      <c r="F17" s="19">
        <v>13065</v>
      </c>
      <c r="G17" s="19">
        <v>3753.4</v>
      </c>
      <c r="H17" s="141"/>
    </row>
    <row r="18" spans="2:8" ht="76.5" x14ac:dyDescent="0.25">
      <c r="B18" s="110" t="s">
        <v>106</v>
      </c>
      <c r="C18" s="110" t="s">
        <v>105</v>
      </c>
      <c r="D18" s="170" t="s">
        <v>271</v>
      </c>
      <c r="E18" s="19">
        <v>3508</v>
      </c>
      <c r="F18" s="19">
        <v>3508.1</v>
      </c>
      <c r="G18" s="19">
        <v>275.5</v>
      </c>
      <c r="H18" s="141"/>
    </row>
    <row r="19" spans="2:8" ht="45" customHeight="1" x14ac:dyDescent="0.25">
      <c r="B19" s="241" t="s">
        <v>314</v>
      </c>
      <c r="C19" s="241" t="s">
        <v>315</v>
      </c>
      <c r="D19" s="241" t="s">
        <v>271</v>
      </c>
      <c r="E19" s="19">
        <v>300</v>
      </c>
      <c r="F19" s="19">
        <v>300</v>
      </c>
      <c r="G19" s="19">
        <v>0</v>
      </c>
      <c r="H19" s="141"/>
    </row>
    <row r="20" spans="2:8" ht="63.75" x14ac:dyDescent="0.25">
      <c r="B20" s="110" t="s">
        <v>23</v>
      </c>
      <c r="C20" s="110" t="s">
        <v>44</v>
      </c>
      <c r="D20" s="110" t="s">
        <v>7</v>
      </c>
      <c r="E20" s="142">
        <v>0</v>
      </c>
      <c r="F20" s="142">
        <v>0</v>
      </c>
      <c r="G20" s="142">
        <v>0</v>
      </c>
      <c r="H20" s="141"/>
    </row>
    <row r="21" spans="2:8" ht="104.25" customHeight="1" x14ac:dyDescent="0.25">
      <c r="B21" s="110" t="s">
        <v>24</v>
      </c>
      <c r="C21" s="110" t="s">
        <v>45</v>
      </c>
      <c r="D21" s="170" t="s">
        <v>272</v>
      </c>
      <c r="E21" s="143">
        <v>0</v>
      </c>
      <c r="F21" s="79">
        <v>0</v>
      </c>
      <c r="G21" s="79">
        <v>0</v>
      </c>
      <c r="H21" s="21"/>
    </row>
    <row r="22" spans="2:8" ht="51" x14ac:dyDescent="0.25">
      <c r="B22" s="110" t="s">
        <v>28</v>
      </c>
      <c r="C22" s="170" t="s">
        <v>273</v>
      </c>
      <c r="D22" s="110" t="s">
        <v>7</v>
      </c>
      <c r="E22" s="144">
        <f>SUM(E23)</f>
        <v>6</v>
      </c>
      <c r="F22" s="144">
        <f t="shared" ref="F22:G22" si="3">SUM(F23)</f>
        <v>6</v>
      </c>
      <c r="G22" s="144">
        <f t="shared" si="3"/>
        <v>6</v>
      </c>
      <c r="H22" s="21"/>
    </row>
    <row r="23" spans="2:8" ht="76.5" x14ac:dyDescent="0.25">
      <c r="B23" s="110" t="s">
        <v>63</v>
      </c>
      <c r="C23" s="22" t="s">
        <v>47</v>
      </c>
      <c r="D23" s="110" t="s">
        <v>172</v>
      </c>
      <c r="E23" s="79">
        <v>6</v>
      </c>
      <c r="F23" s="79">
        <v>6</v>
      </c>
      <c r="G23" s="79">
        <v>6</v>
      </c>
      <c r="H23" s="21"/>
    </row>
    <row r="24" spans="2:8" ht="51" x14ac:dyDescent="0.25">
      <c r="B24" s="110" t="s">
        <v>48</v>
      </c>
      <c r="C24" s="170" t="s">
        <v>274</v>
      </c>
      <c r="D24" s="110" t="s">
        <v>7</v>
      </c>
      <c r="E24" s="78">
        <f>SUM(E25:E26)</f>
        <v>610.29999999999995</v>
      </c>
      <c r="F24" s="78">
        <f t="shared" ref="F24:G24" si="4">SUM(F25:F26)</f>
        <v>823.9</v>
      </c>
      <c r="G24" s="78">
        <f t="shared" si="4"/>
        <v>213.6</v>
      </c>
      <c r="H24" s="21"/>
    </row>
    <row r="25" spans="2:8" ht="102" x14ac:dyDescent="0.25">
      <c r="B25" s="110" t="s">
        <v>316</v>
      </c>
      <c r="C25" s="110" t="s">
        <v>108</v>
      </c>
      <c r="D25" s="110" t="s">
        <v>172</v>
      </c>
      <c r="E25" s="78">
        <v>0</v>
      </c>
      <c r="F25" s="78">
        <v>0</v>
      </c>
      <c r="G25" s="78">
        <v>0</v>
      </c>
      <c r="H25" s="21"/>
    </row>
    <row r="26" spans="2:8" ht="181.5" customHeight="1" x14ac:dyDescent="0.25">
      <c r="B26" s="110" t="s">
        <v>50</v>
      </c>
      <c r="C26" s="110" t="s">
        <v>51</v>
      </c>
      <c r="D26" s="18" t="s">
        <v>175</v>
      </c>
      <c r="E26" s="79">
        <v>610.29999999999995</v>
      </c>
      <c r="F26" s="79">
        <v>823.9</v>
      </c>
      <c r="G26" s="79">
        <v>213.6</v>
      </c>
      <c r="H26" s="145"/>
    </row>
    <row r="27" spans="2:8" ht="25.5" x14ac:dyDescent="0.25">
      <c r="B27" s="28" t="s">
        <v>52</v>
      </c>
      <c r="C27" s="28" t="s">
        <v>53</v>
      </c>
      <c r="D27" s="18" t="s">
        <v>83</v>
      </c>
      <c r="E27" s="144">
        <f>SUM(E28:E29)</f>
        <v>57753.9</v>
      </c>
      <c r="F27" s="144">
        <f t="shared" ref="F27" si="5">SUM(F28:F29)</f>
        <v>57753.9</v>
      </c>
      <c r="G27" s="144">
        <f>SUM(G28:G29)</f>
        <v>15615.5</v>
      </c>
      <c r="H27" s="145"/>
    </row>
    <row r="28" spans="2:8" ht="39" x14ac:dyDescent="0.25">
      <c r="B28" s="31" t="s">
        <v>110</v>
      </c>
      <c r="C28" s="31" t="s">
        <v>112</v>
      </c>
      <c r="D28" s="31"/>
      <c r="E28" s="31">
        <v>3613.8</v>
      </c>
      <c r="F28" s="31">
        <v>3613.8</v>
      </c>
      <c r="G28" s="31">
        <v>805</v>
      </c>
      <c r="H28" s="31"/>
    </row>
    <row r="29" spans="2:8" ht="90" x14ac:dyDescent="0.25">
      <c r="B29" s="31" t="s">
        <v>111</v>
      </c>
      <c r="C29" s="31" t="s">
        <v>113</v>
      </c>
      <c r="D29" s="31"/>
      <c r="E29" s="31">
        <v>54140.1</v>
      </c>
      <c r="F29" s="31">
        <v>54140.1</v>
      </c>
      <c r="G29" s="31">
        <v>14810.5</v>
      </c>
      <c r="H29" s="31"/>
    </row>
  </sheetData>
  <mergeCells count="7">
    <mergeCell ref="B2:H2"/>
    <mergeCell ref="C3:G3"/>
    <mergeCell ref="B5:B6"/>
    <mergeCell ref="C5:C6"/>
    <mergeCell ref="D5:D6"/>
    <mergeCell ref="E5:G5"/>
    <mergeCell ref="H5:H6"/>
  </mergeCells>
  <pageMargins left="0" right="0.11811023622047245" top="0.55118110236220474" bottom="0.55118110236220474" header="0.11811023622047245" footer="0.11811023622047245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J40"/>
  <sheetViews>
    <sheetView topLeftCell="A29" workbookViewId="0">
      <selection activeCell="J15" sqref="J15"/>
    </sheetView>
  </sheetViews>
  <sheetFormatPr defaultRowHeight="15" x14ac:dyDescent="0.25"/>
  <cols>
    <col min="1" max="1" width="3.7109375" customWidth="1"/>
    <col min="2" max="2" width="15" customWidth="1"/>
    <col min="3" max="3" width="21.85546875" customWidth="1"/>
    <col min="4" max="4" width="20.7109375" customWidth="1"/>
    <col min="5" max="5" width="11.5703125" customWidth="1"/>
    <col min="6" max="6" width="10.140625" customWidth="1"/>
    <col min="7" max="7" width="10.28515625" customWidth="1"/>
    <col min="8" max="8" width="10.5703125" customWidth="1"/>
  </cols>
  <sheetData>
    <row r="2" spans="1:10" ht="35.25" customHeight="1" x14ac:dyDescent="0.25">
      <c r="B2" s="280" t="s">
        <v>170</v>
      </c>
      <c r="C2" s="280"/>
      <c r="D2" s="280"/>
      <c r="E2" s="280"/>
      <c r="F2" s="280"/>
      <c r="G2" s="280"/>
      <c r="H2" s="280"/>
      <c r="I2" s="16"/>
      <c r="J2" s="16"/>
    </row>
    <row r="3" spans="1:10" ht="15.75" x14ac:dyDescent="0.25">
      <c r="B3" s="7"/>
      <c r="C3" s="281" t="s">
        <v>99</v>
      </c>
      <c r="D3" s="281"/>
      <c r="E3" s="281"/>
      <c r="F3" s="281"/>
      <c r="G3" s="281"/>
      <c r="H3" s="7"/>
      <c r="I3" s="16"/>
      <c r="J3" s="16"/>
    </row>
    <row r="4" spans="1:10" ht="15" customHeight="1" thickBot="1" x14ac:dyDescent="0.3"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B5" s="350" t="s">
        <v>0</v>
      </c>
      <c r="C5" s="352" t="s">
        <v>1</v>
      </c>
      <c r="D5" s="352" t="s">
        <v>2</v>
      </c>
      <c r="E5" s="352" t="s">
        <v>3</v>
      </c>
      <c r="F5" s="352"/>
      <c r="G5" s="352"/>
      <c r="H5" s="353" t="s">
        <v>12</v>
      </c>
    </row>
    <row r="6" spans="1:10" ht="89.25" x14ac:dyDescent="0.25">
      <c r="B6" s="351"/>
      <c r="C6" s="282"/>
      <c r="D6" s="282"/>
      <c r="E6" s="4" t="s">
        <v>4</v>
      </c>
      <c r="F6" s="4" t="s">
        <v>11</v>
      </c>
      <c r="G6" s="4" t="s">
        <v>5</v>
      </c>
      <c r="H6" s="354"/>
    </row>
    <row r="7" spans="1:10" x14ac:dyDescent="0.25">
      <c r="B7" s="8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9"/>
    </row>
    <row r="8" spans="1:10" ht="69" customHeight="1" x14ac:dyDescent="0.25">
      <c r="B8" s="25" t="s">
        <v>6</v>
      </c>
      <c r="C8" s="25" t="s">
        <v>176</v>
      </c>
      <c r="D8" s="42" t="s">
        <v>65</v>
      </c>
      <c r="E8" s="74">
        <f>E9+E30+E36</f>
        <v>140031.09999999998</v>
      </c>
      <c r="F8" s="74">
        <f>F9+F30+F36</f>
        <v>140679.4</v>
      </c>
      <c r="G8" s="74">
        <f>G9+G30+G36</f>
        <v>42182.9</v>
      </c>
      <c r="H8" s="5"/>
    </row>
    <row r="9" spans="1:10" ht="63.75" x14ac:dyDescent="0.25">
      <c r="B9" s="23" t="s">
        <v>8</v>
      </c>
      <c r="C9" s="23" t="s">
        <v>148</v>
      </c>
      <c r="D9" s="43" t="s">
        <v>7</v>
      </c>
      <c r="E9" s="59">
        <f>E10+E15+E18+E21+E24+E27</f>
        <v>97303.199999999983</v>
      </c>
      <c r="F9" s="59">
        <f>F10+F15+F18+F21+F24+F27</f>
        <v>97823.099999999991</v>
      </c>
      <c r="G9" s="59">
        <f t="shared" ref="G9" si="0">G10+G15+G18+G21+G24+G27</f>
        <v>29361.7</v>
      </c>
      <c r="H9" s="5"/>
    </row>
    <row r="10" spans="1:10" x14ac:dyDescent="0.25">
      <c r="A10" s="329"/>
      <c r="B10" s="342" t="s">
        <v>9</v>
      </c>
      <c r="C10" s="342" t="s">
        <v>180</v>
      </c>
      <c r="D10" s="306" t="s">
        <v>190</v>
      </c>
      <c r="E10" s="159">
        <v>12185.8</v>
      </c>
      <c r="F10" s="335">
        <v>12195.8</v>
      </c>
      <c r="G10" s="181">
        <v>4110</v>
      </c>
      <c r="H10" s="309"/>
    </row>
    <row r="11" spans="1:10" ht="1.5" customHeight="1" x14ac:dyDescent="0.25">
      <c r="A11" s="329"/>
      <c r="B11" s="343"/>
      <c r="C11" s="343"/>
      <c r="D11" s="307"/>
      <c r="E11" s="160"/>
      <c r="F11" s="336"/>
      <c r="G11" s="182"/>
      <c r="H11" s="331"/>
    </row>
    <row r="12" spans="1:10" ht="38.25" hidden="1" customHeight="1" x14ac:dyDescent="0.25">
      <c r="A12" s="329"/>
      <c r="B12" s="343"/>
      <c r="C12" s="343"/>
      <c r="D12" s="307"/>
      <c r="E12" s="160"/>
      <c r="F12" s="336"/>
      <c r="G12" s="182"/>
      <c r="H12" s="331"/>
    </row>
    <row r="13" spans="1:10" ht="15" hidden="1" customHeight="1" x14ac:dyDescent="0.25">
      <c r="A13" s="329"/>
      <c r="B13" s="343"/>
      <c r="C13" s="343"/>
      <c r="D13" s="307"/>
      <c r="E13" s="160"/>
      <c r="F13" s="337"/>
      <c r="G13" s="182"/>
      <c r="H13" s="310"/>
    </row>
    <row r="14" spans="1:10" ht="100.5" customHeight="1" x14ac:dyDescent="0.25">
      <c r="A14" s="329"/>
      <c r="B14" s="343"/>
      <c r="C14" s="343"/>
      <c r="D14" s="322"/>
      <c r="E14" s="183">
        <v>0</v>
      </c>
      <c r="F14" s="183">
        <v>0</v>
      </c>
      <c r="G14" s="183">
        <v>0</v>
      </c>
      <c r="H14" s="5"/>
    </row>
    <row r="15" spans="1:10" ht="60.75" customHeight="1" x14ac:dyDescent="0.25">
      <c r="A15" s="329"/>
      <c r="B15" s="332" t="s">
        <v>10</v>
      </c>
      <c r="C15" s="155" t="s">
        <v>181</v>
      </c>
      <c r="D15" s="306" t="s">
        <v>191</v>
      </c>
      <c r="E15" s="185">
        <v>46730.9</v>
      </c>
      <c r="F15" s="186">
        <v>47241.7</v>
      </c>
      <c r="G15" s="185">
        <v>11866</v>
      </c>
      <c r="H15" s="4"/>
    </row>
    <row r="16" spans="1:10" ht="42.75" customHeight="1" x14ac:dyDescent="0.25">
      <c r="B16" s="333"/>
      <c r="C16" s="155" t="s">
        <v>182</v>
      </c>
      <c r="D16" s="307"/>
      <c r="E16" s="185"/>
      <c r="F16" s="186">
        <v>379</v>
      </c>
      <c r="G16" s="185">
        <v>0</v>
      </c>
      <c r="H16" s="156"/>
    </row>
    <row r="17" spans="2:8" ht="32.25" customHeight="1" x14ac:dyDescent="0.25">
      <c r="B17" s="334"/>
      <c r="C17" s="155" t="s">
        <v>183</v>
      </c>
      <c r="D17" s="322"/>
      <c r="E17" s="185">
        <v>430</v>
      </c>
      <c r="F17" s="186">
        <v>430</v>
      </c>
      <c r="G17" s="185">
        <v>155.5</v>
      </c>
      <c r="H17" s="156"/>
    </row>
    <row r="18" spans="2:8" ht="54.75" customHeight="1" x14ac:dyDescent="0.25">
      <c r="B18" s="330" t="s">
        <v>184</v>
      </c>
      <c r="C18" s="155" t="s">
        <v>181</v>
      </c>
      <c r="D18" s="306" t="s">
        <v>185</v>
      </c>
      <c r="E18" s="40">
        <v>10039.9</v>
      </c>
      <c r="F18" s="58">
        <v>10039</v>
      </c>
      <c r="G18" s="58">
        <v>3500</v>
      </c>
      <c r="H18" s="5"/>
    </row>
    <row r="19" spans="2:8" ht="41.25" customHeight="1" x14ac:dyDescent="0.25">
      <c r="B19" s="330"/>
      <c r="C19" s="155" t="s">
        <v>182</v>
      </c>
      <c r="D19" s="307"/>
      <c r="E19" s="40"/>
      <c r="F19" s="58">
        <v>0</v>
      </c>
      <c r="G19" s="58">
        <v>0</v>
      </c>
      <c r="H19" s="5"/>
    </row>
    <row r="20" spans="2:8" ht="31.5" customHeight="1" x14ac:dyDescent="0.25">
      <c r="B20" s="330"/>
      <c r="C20" s="155" t="s">
        <v>183</v>
      </c>
      <c r="D20" s="322"/>
      <c r="E20" s="40">
        <v>75</v>
      </c>
      <c r="F20" s="58">
        <v>75</v>
      </c>
      <c r="G20" s="58">
        <v>15</v>
      </c>
      <c r="H20" s="5"/>
    </row>
    <row r="21" spans="2:8" ht="60.75" customHeight="1" x14ac:dyDescent="0.25">
      <c r="B21" s="330" t="s">
        <v>103</v>
      </c>
      <c r="C21" s="155" t="s">
        <v>181</v>
      </c>
      <c r="D21" s="306" t="s">
        <v>186</v>
      </c>
      <c r="E21" s="40">
        <v>9222.9</v>
      </c>
      <c r="F21" s="58">
        <v>9222.9</v>
      </c>
      <c r="G21" s="58">
        <v>3305.7</v>
      </c>
      <c r="H21" s="158"/>
    </row>
    <row r="22" spans="2:8" ht="42.75" customHeight="1" x14ac:dyDescent="0.25">
      <c r="B22" s="330"/>
      <c r="C22" s="155" t="s">
        <v>182</v>
      </c>
      <c r="D22" s="307"/>
      <c r="E22" s="40"/>
      <c r="F22" s="58">
        <v>0</v>
      </c>
      <c r="G22" s="58">
        <v>0</v>
      </c>
      <c r="H22" s="158"/>
    </row>
    <row r="23" spans="2:8" ht="31.5" customHeight="1" x14ac:dyDescent="0.25">
      <c r="B23" s="330"/>
      <c r="C23" s="155" t="s">
        <v>183</v>
      </c>
      <c r="D23" s="322"/>
      <c r="E23" s="40">
        <v>75</v>
      </c>
      <c r="F23" s="58">
        <v>75</v>
      </c>
      <c r="G23" s="58">
        <v>14.5</v>
      </c>
      <c r="H23" s="158"/>
    </row>
    <row r="24" spans="2:8" ht="54" customHeight="1" x14ac:dyDescent="0.25">
      <c r="B24" s="330" t="s">
        <v>60</v>
      </c>
      <c r="C24" s="155" t="s">
        <v>181</v>
      </c>
      <c r="D24" s="306" t="s">
        <v>188</v>
      </c>
      <c r="E24" s="40">
        <v>11945.8</v>
      </c>
      <c r="F24" s="58">
        <v>11945.8</v>
      </c>
      <c r="G24" s="58">
        <v>3980</v>
      </c>
      <c r="H24" s="158"/>
    </row>
    <row r="25" spans="2:8" ht="41.25" customHeight="1" x14ac:dyDescent="0.25">
      <c r="B25" s="330"/>
      <c r="C25" s="155" t="s">
        <v>182</v>
      </c>
      <c r="D25" s="307"/>
      <c r="E25" s="40"/>
      <c r="F25" s="58">
        <v>0</v>
      </c>
      <c r="G25" s="58">
        <v>0</v>
      </c>
      <c r="H25" s="158"/>
    </row>
    <row r="26" spans="2:8" ht="31.5" customHeight="1" x14ac:dyDescent="0.25">
      <c r="B26" s="330"/>
      <c r="C26" s="155" t="s">
        <v>183</v>
      </c>
      <c r="D26" s="322"/>
      <c r="E26" s="40">
        <v>75</v>
      </c>
      <c r="F26" s="58">
        <v>75</v>
      </c>
      <c r="G26" s="58">
        <v>24.5</v>
      </c>
      <c r="H26" s="158"/>
    </row>
    <row r="27" spans="2:8" ht="54.75" customHeight="1" x14ac:dyDescent="0.25">
      <c r="B27" s="330" t="s">
        <v>187</v>
      </c>
      <c r="C27" s="155" t="s">
        <v>181</v>
      </c>
      <c r="D27" s="306" t="s">
        <v>189</v>
      </c>
      <c r="E27" s="40">
        <v>7177.9</v>
      </c>
      <c r="F27" s="58">
        <v>7177.9</v>
      </c>
      <c r="G27" s="58">
        <v>2600</v>
      </c>
      <c r="H27" s="158"/>
    </row>
    <row r="28" spans="2:8" ht="42.75" customHeight="1" x14ac:dyDescent="0.25">
      <c r="B28" s="330"/>
      <c r="C28" s="155" t="s">
        <v>182</v>
      </c>
      <c r="D28" s="307"/>
      <c r="E28" s="40">
        <v>0</v>
      </c>
      <c r="F28" s="58">
        <v>0</v>
      </c>
      <c r="G28" s="58">
        <v>0</v>
      </c>
      <c r="H28" s="158"/>
    </row>
    <row r="29" spans="2:8" ht="31.5" customHeight="1" x14ac:dyDescent="0.25">
      <c r="B29" s="330"/>
      <c r="C29" s="155" t="s">
        <v>183</v>
      </c>
      <c r="D29" s="322"/>
      <c r="E29" s="40">
        <v>75</v>
      </c>
      <c r="F29" s="58">
        <v>75</v>
      </c>
      <c r="G29" s="58">
        <v>25</v>
      </c>
      <c r="H29" s="158"/>
    </row>
    <row r="30" spans="2:8" ht="38.25" x14ac:dyDescent="0.25">
      <c r="B30" s="24" t="s">
        <v>15</v>
      </c>
      <c r="C30" s="54" t="s">
        <v>153</v>
      </c>
      <c r="D30" s="42" t="s">
        <v>65</v>
      </c>
      <c r="E30" s="59">
        <f>E31+E34</f>
        <v>33528.9</v>
      </c>
      <c r="F30" s="59">
        <f>F31+F34</f>
        <v>33657.300000000003</v>
      </c>
      <c r="G30" s="59">
        <f>G31+G34</f>
        <v>10128.4</v>
      </c>
      <c r="H30" s="5"/>
    </row>
    <row r="31" spans="2:8" ht="38.25" customHeight="1" x14ac:dyDescent="0.25">
      <c r="B31" s="276" t="s">
        <v>16</v>
      </c>
      <c r="C31" s="276" t="s">
        <v>154</v>
      </c>
      <c r="D31" s="306" t="s">
        <v>178</v>
      </c>
      <c r="E31" s="338">
        <v>29231.1</v>
      </c>
      <c r="F31" s="340">
        <v>29330.400000000001</v>
      </c>
      <c r="G31" s="340">
        <v>8899.2999999999993</v>
      </c>
      <c r="H31" s="5"/>
    </row>
    <row r="32" spans="2:8" ht="28.5" customHeight="1" x14ac:dyDescent="0.25">
      <c r="B32" s="276"/>
      <c r="C32" s="276"/>
      <c r="D32" s="307"/>
      <c r="E32" s="339"/>
      <c r="F32" s="341"/>
      <c r="G32" s="341"/>
      <c r="H32" s="5"/>
    </row>
    <row r="33" spans="2:8" ht="31.5" customHeight="1" x14ac:dyDescent="0.25">
      <c r="B33" s="55" t="s">
        <v>151</v>
      </c>
      <c r="C33" s="55" t="s">
        <v>152</v>
      </c>
      <c r="D33" s="322"/>
      <c r="E33" s="187">
        <v>400</v>
      </c>
      <c r="F33" s="161">
        <v>484.3</v>
      </c>
      <c r="G33" s="161">
        <v>11.3</v>
      </c>
      <c r="H33" s="5"/>
    </row>
    <row r="34" spans="2:8" ht="57.75" customHeight="1" x14ac:dyDescent="0.25">
      <c r="B34" s="162" t="s">
        <v>95</v>
      </c>
      <c r="C34" s="56" t="s">
        <v>155</v>
      </c>
      <c r="D34" s="306" t="s">
        <v>177</v>
      </c>
      <c r="E34" s="187">
        <v>4297.8</v>
      </c>
      <c r="F34" s="161">
        <v>4326.8999999999996</v>
      </c>
      <c r="G34" s="161">
        <v>1229.0999999999999</v>
      </c>
      <c r="H34" s="5"/>
    </row>
    <row r="35" spans="2:8" ht="38.25" customHeight="1" x14ac:dyDescent="0.25">
      <c r="B35" s="56" t="s">
        <v>156</v>
      </c>
      <c r="C35" s="56" t="s">
        <v>152</v>
      </c>
      <c r="D35" s="322"/>
      <c r="E35" s="161">
        <v>0</v>
      </c>
      <c r="F35" s="161">
        <v>48.2</v>
      </c>
      <c r="G35" s="161">
        <v>34.299999999999997</v>
      </c>
      <c r="H35" s="5"/>
    </row>
    <row r="36" spans="2:8" ht="63.75" x14ac:dyDescent="0.25">
      <c r="B36" s="24" t="s">
        <v>23</v>
      </c>
      <c r="C36" s="57" t="s">
        <v>158</v>
      </c>
      <c r="D36" s="42" t="s">
        <v>65</v>
      </c>
      <c r="E36" s="59">
        <f>E37+E39</f>
        <v>9199</v>
      </c>
      <c r="F36" s="59">
        <f>F37+F38+F39+F40</f>
        <v>9199</v>
      </c>
      <c r="G36" s="59">
        <f>G37+G38+G39+G40</f>
        <v>2692.8</v>
      </c>
      <c r="H36" s="5"/>
    </row>
    <row r="37" spans="2:8" ht="33.75" customHeight="1" x14ac:dyDescent="0.25">
      <c r="B37" s="344" t="s">
        <v>24</v>
      </c>
      <c r="C37" s="344" t="s">
        <v>159</v>
      </c>
      <c r="D37" s="348" t="s">
        <v>65</v>
      </c>
      <c r="E37" s="359">
        <v>5420.5</v>
      </c>
      <c r="F37" s="359">
        <v>5420.5</v>
      </c>
      <c r="G37" s="359">
        <v>1430.4</v>
      </c>
      <c r="H37" s="357"/>
    </row>
    <row r="38" spans="2:8" ht="89.25" hidden="1" customHeight="1" x14ac:dyDescent="0.25">
      <c r="B38" s="345"/>
      <c r="C38" s="345"/>
      <c r="D38" s="349"/>
      <c r="E38" s="360"/>
      <c r="F38" s="360"/>
      <c r="G38" s="360"/>
      <c r="H38" s="358"/>
    </row>
    <row r="39" spans="2:8" ht="39" customHeight="1" x14ac:dyDescent="0.25">
      <c r="B39" s="346" t="s">
        <v>27</v>
      </c>
      <c r="C39" s="344" t="s">
        <v>160</v>
      </c>
      <c r="D39" s="348" t="s">
        <v>179</v>
      </c>
      <c r="E39" s="355">
        <v>3778.5</v>
      </c>
      <c r="F39" s="355">
        <v>3778.5</v>
      </c>
      <c r="G39" s="355">
        <v>1262.4000000000001</v>
      </c>
      <c r="H39" s="357"/>
    </row>
    <row r="40" spans="2:8" ht="16.5" customHeight="1" x14ac:dyDescent="0.25">
      <c r="B40" s="347"/>
      <c r="C40" s="345"/>
      <c r="D40" s="349"/>
      <c r="E40" s="356"/>
      <c r="F40" s="356"/>
      <c r="G40" s="356"/>
      <c r="H40" s="358"/>
    </row>
  </sheetData>
  <mergeCells count="44">
    <mergeCell ref="E39:E40"/>
    <mergeCell ref="F39:F40"/>
    <mergeCell ref="G39:G40"/>
    <mergeCell ref="H39:H40"/>
    <mergeCell ref="E37:E38"/>
    <mergeCell ref="F37:F38"/>
    <mergeCell ref="G37:G38"/>
    <mergeCell ref="H37:H38"/>
    <mergeCell ref="B2:H2"/>
    <mergeCell ref="C3:G3"/>
    <mergeCell ref="B5:B6"/>
    <mergeCell ref="C5:C6"/>
    <mergeCell ref="D5:D6"/>
    <mergeCell ref="E5:G5"/>
    <mergeCell ref="H5:H6"/>
    <mergeCell ref="B37:B38"/>
    <mergeCell ref="C37:C38"/>
    <mergeCell ref="B39:B40"/>
    <mergeCell ref="C39:C40"/>
    <mergeCell ref="D34:D35"/>
    <mergeCell ref="D37:D38"/>
    <mergeCell ref="D39:D40"/>
    <mergeCell ref="E31:E32"/>
    <mergeCell ref="F31:F32"/>
    <mergeCell ref="G31:G32"/>
    <mergeCell ref="D31:D33"/>
    <mergeCell ref="B10:B14"/>
    <mergeCell ref="C10:C14"/>
    <mergeCell ref="D10:D14"/>
    <mergeCell ref="B31:B32"/>
    <mergeCell ref="C31:C32"/>
    <mergeCell ref="B18:B20"/>
    <mergeCell ref="H10:H13"/>
    <mergeCell ref="D15:D17"/>
    <mergeCell ref="B15:B17"/>
    <mergeCell ref="D18:D20"/>
    <mergeCell ref="F10:F13"/>
    <mergeCell ref="A10:A15"/>
    <mergeCell ref="B21:B23"/>
    <mergeCell ref="D21:D23"/>
    <mergeCell ref="B24:B26"/>
    <mergeCell ref="B27:B29"/>
    <mergeCell ref="D24:D26"/>
    <mergeCell ref="D27:D29"/>
  </mergeCells>
  <phoneticPr fontId="13" type="noConversion"/>
  <pageMargins left="0.11811023622047245" right="0.11811023622047245" top="0.35433070866141736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27"/>
  <sheetViews>
    <sheetView workbookViewId="0">
      <selection activeCell="K8" sqref="K8"/>
    </sheetView>
  </sheetViews>
  <sheetFormatPr defaultRowHeight="15" x14ac:dyDescent="0.25"/>
  <cols>
    <col min="1" max="1" width="17.42578125" customWidth="1"/>
    <col min="2" max="2" width="21.42578125" customWidth="1"/>
    <col min="3" max="3" width="16.140625" customWidth="1"/>
    <col min="4" max="4" width="12.140625" customWidth="1"/>
    <col min="5" max="5" width="12.5703125" customWidth="1"/>
    <col min="6" max="6" width="10.42578125" customWidth="1"/>
  </cols>
  <sheetData>
    <row r="1" spans="1:6" ht="44.25" customHeight="1" x14ac:dyDescent="0.25">
      <c r="A1" s="381" t="s">
        <v>362</v>
      </c>
      <c r="B1" s="381"/>
      <c r="C1" s="381"/>
      <c r="D1" s="381"/>
      <c r="E1" s="381"/>
      <c r="F1" s="381"/>
    </row>
    <row r="2" spans="1:6" x14ac:dyDescent="0.25">
      <c r="A2" s="362" t="s">
        <v>0</v>
      </c>
      <c r="B2" s="362" t="s">
        <v>1</v>
      </c>
      <c r="C2" s="362" t="s">
        <v>2</v>
      </c>
      <c r="D2" s="362" t="s">
        <v>3</v>
      </c>
      <c r="E2" s="362"/>
      <c r="F2" s="362"/>
    </row>
    <row r="3" spans="1:6" ht="92.25" customHeight="1" x14ac:dyDescent="0.25">
      <c r="A3" s="362"/>
      <c r="B3" s="362"/>
      <c r="C3" s="362"/>
      <c r="D3" s="257" t="s">
        <v>4</v>
      </c>
      <c r="E3" s="257" t="s">
        <v>11</v>
      </c>
      <c r="F3" s="257" t="s">
        <v>5</v>
      </c>
    </row>
    <row r="4" spans="1:6" x14ac:dyDescent="0.25">
      <c r="A4" s="257">
        <v>1</v>
      </c>
      <c r="B4" s="257">
        <v>2</v>
      </c>
      <c r="C4" s="257">
        <v>3</v>
      </c>
      <c r="D4" s="257">
        <v>4</v>
      </c>
      <c r="E4" s="257">
        <v>5</v>
      </c>
      <c r="F4" s="257">
        <v>6</v>
      </c>
    </row>
    <row r="5" spans="1:6" ht="19.5" customHeight="1" x14ac:dyDescent="0.25">
      <c r="A5" s="361" t="s">
        <v>6</v>
      </c>
      <c r="B5" s="361" t="s">
        <v>344</v>
      </c>
      <c r="C5" s="258" t="s">
        <v>7</v>
      </c>
      <c r="D5" s="258">
        <f>D7+D16</f>
        <v>1140.6999999999998</v>
      </c>
      <c r="E5" s="258">
        <f t="shared" ref="E5:F5" si="0">E7+E16</f>
        <v>1140.6999999999998</v>
      </c>
      <c r="F5" s="258">
        <f t="shared" si="0"/>
        <v>496.3</v>
      </c>
    </row>
    <row r="6" spans="1:6" ht="57" customHeight="1" x14ac:dyDescent="0.25">
      <c r="A6" s="361"/>
      <c r="B6" s="361"/>
      <c r="C6" s="258" t="s">
        <v>319</v>
      </c>
      <c r="D6" s="258"/>
      <c r="E6" s="258"/>
      <c r="F6" s="259"/>
    </row>
    <row r="7" spans="1:6" ht="43.5" customHeight="1" x14ac:dyDescent="0.25">
      <c r="A7" s="258" t="s">
        <v>8</v>
      </c>
      <c r="B7" s="258" t="s">
        <v>345</v>
      </c>
      <c r="C7" s="258" t="s">
        <v>7</v>
      </c>
      <c r="D7" s="258">
        <f>D8+D13</f>
        <v>860.69999999999993</v>
      </c>
      <c r="E7" s="258">
        <f t="shared" ref="E7:F7" si="1">E8+E13</f>
        <v>860.69999999999993</v>
      </c>
      <c r="F7" s="258">
        <f t="shared" si="1"/>
        <v>417.5</v>
      </c>
    </row>
    <row r="8" spans="1:6" ht="38.25" x14ac:dyDescent="0.25">
      <c r="A8" s="258" t="s">
        <v>321</v>
      </c>
      <c r="B8" s="258" t="s">
        <v>346</v>
      </c>
      <c r="C8" s="258"/>
      <c r="D8" s="258">
        <f>D9+D10+D11+D12</f>
        <v>852.3</v>
      </c>
      <c r="E8" s="258">
        <f t="shared" ref="E8:F8" si="2">E9+E10+E11+E12</f>
        <v>852.3</v>
      </c>
      <c r="F8" s="258">
        <f t="shared" si="2"/>
        <v>416.5</v>
      </c>
    </row>
    <row r="9" spans="1:6" ht="63.75" x14ac:dyDescent="0.25">
      <c r="A9" s="258" t="s">
        <v>322</v>
      </c>
      <c r="B9" s="258" t="s">
        <v>347</v>
      </c>
      <c r="C9" s="258" t="s">
        <v>319</v>
      </c>
      <c r="D9" s="258">
        <v>65.8</v>
      </c>
      <c r="E9" s="258">
        <v>65.8</v>
      </c>
      <c r="F9" s="258">
        <v>16.5</v>
      </c>
    </row>
    <row r="10" spans="1:6" ht="63.75" x14ac:dyDescent="0.25">
      <c r="A10" s="258" t="s">
        <v>323</v>
      </c>
      <c r="B10" s="258" t="s">
        <v>193</v>
      </c>
      <c r="C10" s="258" t="s">
        <v>319</v>
      </c>
      <c r="D10" s="258">
        <v>0</v>
      </c>
      <c r="E10" s="258">
        <v>0</v>
      </c>
      <c r="F10" s="258">
        <v>0</v>
      </c>
    </row>
    <row r="11" spans="1:6" ht="106.5" customHeight="1" x14ac:dyDescent="0.25">
      <c r="A11" s="258" t="s">
        <v>325</v>
      </c>
      <c r="B11" s="258" t="s">
        <v>348</v>
      </c>
      <c r="C11" s="258" t="s">
        <v>319</v>
      </c>
      <c r="D11" s="258">
        <v>676</v>
      </c>
      <c r="E11" s="258">
        <v>676</v>
      </c>
      <c r="F11" s="258">
        <v>344</v>
      </c>
    </row>
    <row r="12" spans="1:6" ht="63.75" x14ac:dyDescent="0.25">
      <c r="A12" s="258" t="s">
        <v>327</v>
      </c>
      <c r="B12" s="258" t="s">
        <v>349</v>
      </c>
      <c r="C12" s="258" t="s">
        <v>319</v>
      </c>
      <c r="D12" s="258">
        <v>110.5</v>
      </c>
      <c r="E12" s="258">
        <v>110.5</v>
      </c>
      <c r="F12" s="258">
        <v>56</v>
      </c>
    </row>
    <row r="13" spans="1:6" ht="70.5" customHeight="1" x14ac:dyDescent="0.25">
      <c r="A13" s="258" t="s">
        <v>329</v>
      </c>
      <c r="B13" s="258" t="s">
        <v>350</v>
      </c>
      <c r="C13" s="258" t="s">
        <v>319</v>
      </c>
      <c r="D13" s="258">
        <v>8.4</v>
      </c>
      <c r="E13" s="258">
        <v>8.4</v>
      </c>
      <c r="F13" s="258">
        <v>1</v>
      </c>
    </row>
    <row r="14" spans="1:6" ht="38.25" x14ac:dyDescent="0.25">
      <c r="A14" s="258" t="s">
        <v>331</v>
      </c>
      <c r="B14" s="258" t="s">
        <v>307</v>
      </c>
      <c r="C14" s="361" t="s">
        <v>319</v>
      </c>
      <c r="D14" s="258">
        <v>0</v>
      </c>
      <c r="E14" s="258">
        <v>0</v>
      </c>
      <c r="F14" s="258">
        <v>0</v>
      </c>
    </row>
    <row r="15" spans="1:6" ht="51" x14ac:dyDescent="0.25">
      <c r="A15" s="258" t="s">
        <v>351</v>
      </c>
      <c r="B15" s="258" t="s">
        <v>352</v>
      </c>
      <c r="C15" s="361"/>
      <c r="D15" s="258">
        <v>0</v>
      </c>
      <c r="E15" s="258">
        <v>0</v>
      </c>
      <c r="F15" s="258">
        <v>0</v>
      </c>
    </row>
    <row r="16" spans="1:6" ht="63.75" x14ac:dyDescent="0.25">
      <c r="A16" s="258" t="s">
        <v>15</v>
      </c>
      <c r="B16" s="258" t="s">
        <v>333</v>
      </c>
      <c r="C16" s="258" t="s">
        <v>319</v>
      </c>
      <c r="D16" s="258">
        <f>D17</f>
        <v>280</v>
      </c>
      <c r="E16" s="258">
        <f t="shared" ref="E16:F16" si="3">E17</f>
        <v>280</v>
      </c>
      <c r="F16" s="258">
        <f t="shared" si="3"/>
        <v>78.8</v>
      </c>
    </row>
    <row r="17" spans="1:6" ht="93.75" customHeight="1" x14ac:dyDescent="0.25">
      <c r="A17" s="258" t="s">
        <v>334</v>
      </c>
      <c r="B17" s="258" t="s">
        <v>353</v>
      </c>
      <c r="C17" s="258" t="s">
        <v>319</v>
      </c>
      <c r="D17" s="258">
        <v>280</v>
      </c>
      <c r="E17" s="258">
        <v>280</v>
      </c>
      <c r="F17" s="258">
        <v>78.8</v>
      </c>
    </row>
    <row r="20" spans="1:6" ht="52.5" customHeight="1" x14ac:dyDescent="0.25"/>
    <row r="21" spans="1:6" ht="72.75" customHeight="1" x14ac:dyDescent="0.25"/>
    <row r="22" spans="1:6" ht="129" customHeight="1" x14ac:dyDescent="0.25"/>
    <row r="23" spans="1:6" ht="52.5" customHeight="1" x14ac:dyDescent="0.25"/>
    <row r="24" spans="1:6" ht="58.5" customHeight="1" x14ac:dyDescent="0.25"/>
    <row r="25" spans="1:6" ht="58.5" customHeight="1" x14ac:dyDescent="0.25"/>
    <row r="26" spans="1:6" ht="15" customHeight="1" x14ac:dyDescent="0.25"/>
    <row r="27" spans="1:6" ht="61.5" customHeight="1" x14ac:dyDescent="0.25"/>
  </sheetData>
  <mergeCells count="8">
    <mergeCell ref="A1:F1"/>
    <mergeCell ref="C14:C15"/>
    <mergeCell ref="A2:A3"/>
    <mergeCell ref="B2:B3"/>
    <mergeCell ref="C2:C3"/>
    <mergeCell ref="D2:F2"/>
    <mergeCell ref="A5:A6"/>
    <mergeCell ref="B5:B6"/>
  </mergeCells>
  <phoneticPr fontId="13" type="noConversion"/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L29"/>
  <sheetViews>
    <sheetView workbookViewId="0">
      <selection activeCell="J11" sqref="J11"/>
    </sheetView>
  </sheetViews>
  <sheetFormatPr defaultRowHeight="15" x14ac:dyDescent="0.25"/>
  <cols>
    <col min="1" max="1" width="4.42578125" customWidth="1"/>
    <col min="2" max="2" width="15.28515625" customWidth="1"/>
    <col min="3" max="3" width="20.140625" customWidth="1"/>
    <col min="4" max="4" width="18.140625" customWidth="1"/>
    <col min="5" max="5" width="12.5703125" customWidth="1"/>
    <col min="6" max="6" width="11.42578125" customWidth="1"/>
    <col min="7" max="7" width="9.42578125" customWidth="1"/>
    <col min="8" max="8" width="10.7109375" customWidth="1"/>
  </cols>
  <sheetData>
    <row r="2" spans="2:12" ht="36.75" customHeight="1" x14ac:dyDescent="0.25">
      <c r="B2" s="280" t="s">
        <v>170</v>
      </c>
      <c r="C2" s="280"/>
      <c r="D2" s="280"/>
      <c r="E2" s="280"/>
      <c r="F2" s="280"/>
      <c r="G2" s="280"/>
      <c r="H2" s="280"/>
    </row>
    <row r="3" spans="2:12" ht="32.25" customHeight="1" x14ac:dyDescent="0.25">
      <c r="B3" s="7"/>
      <c r="C3" s="281" t="s">
        <v>195</v>
      </c>
      <c r="D3" s="281"/>
      <c r="E3" s="281"/>
      <c r="F3" s="281"/>
      <c r="G3" s="281"/>
      <c r="H3" s="7"/>
    </row>
    <row r="4" spans="2:12" ht="15.75" x14ac:dyDescent="0.25">
      <c r="B4" s="16"/>
      <c r="C4" s="16"/>
      <c r="D4" s="16"/>
      <c r="E4" s="16"/>
      <c r="F4" s="16"/>
      <c r="G4" s="16"/>
      <c r="H4" s="16"/>
    </row>
    <row r="5" spans="2:12" x14ac:dyDescent="0.25">
      <c r="B5" s="282" t="s">
        <v>0</v>
      </c>
      <c r="C5" s="282" t="s">
        <v>1</v>
      </c>
      <c r="D5" s="282" t="s">
        <v>2</v>
      </c>
      <c r="E5" s="282" t="s">
        <v>3</v>
      </c>
      <c r="F5" s="282"/>
      <c r="G5" s="282"/>
      <c r="H5" s="282" t="s">
        <v>12</v>
      </c>
    </row>
    <row r="6" spans="2:12" ht="76.5" x14ac:dyDescent="0.25">
      <c r="B6" s="282"/>
      <c r="C6" s="282"/>
      <c r="D6" s="282"/>
      <c r="E6" s="4" t="s">
        <v>4</v>
      </c>
      <c r="F6" s="4" t="s">
        <v>11</v>
      </c>
      <c r="G6" s="4" t="s">
        <v>5</v>
      </c>
      <c r="H6" s="282"/>
    </row>
    <row r="7" spans="2:12" x14ac:dyDescent="0.25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/>
    </row>
    <row r="8" spans="2:12" ht="76.5" x14ac:dyDescent="0.25">
      <c r="B8" s="12" t="s">
        <v>6</v>
      </c>
      <c r="C8" s="155" t="s">
        <v>196</v>
      </c>
      <c r="D8" s="12" t="s">
        <v>7</v>
      </c>
      <c r="E8" s="14">
        <f>E9+E17</f>
        <v>100</v>
      </c>
      <c r="F8" s="14">
        <f>F9+F17</f>
        <v>100</v>
      </c>
      <c r="G8" s="14">
        <f>G9+G17</f>
        <v>26.5</v>
      </c>
      <c r="H8" s="5"/>
    </row>
    <row r="9" spans="2:12" ht="38.25" x14ac:dyDescent="0.25">
      <c r="B9" s="12" t="s">
        <v>8</v>
      </c>
      <c r="C9" s="12" t="s">
        <v>64</v>
      </c>
      <c r="D9" s="12" t="s">
        <v>7</v>
      </c>
      <c r="E9" s="14">
        <f>E10+E11+E12+E13+E14</f>
        <v>100</v>
      </c>
      <c r="F9" s="14">
        <f t="shared" ref="F9:G9" si="0">F10+F11+F12+F13+F14</f>
        <v>100</v>
      </c>
      <c r="G9" s="14">
        <f t="shared" si="0"/>
        <v>26.5</v>
      </c>
      <c r="H9" s="5"/>
    </row>
    <row r="10" spans="2:12" ht="89.25" x14ac:dyDescent="0.25">
      <c r="B10" s="12" t="s">
        <v>9</v>
      </c>
      <c r="C10" s="12" t="s">
        <v>57</v>
      </c>
      <c r="D10" s="155" t="s">
        <v>195</v>
      </c>
      <c r="E10" s="15">
        <v>0</v>
      </c>
      <c r="F10" s="15">
        <v>0</v>
      </c>
      <c r="G10" s="15">
        <v>0</v>
      </c>
      <c r="H10" s="4"/>
    </row>
    <row r="11" spans="2:12" ht="76.5" x14ac:dyDescent="0.25">
      <c r="B11" s="12" t="s">
        <v>10</v>
      </c>
      <c r="C11" s="12" t="s">
        <v>58</v>
      </c>
      <c r="D11" s="155" t="s">
        <v>195</v>
      </c>
      <c r="E11" s="15">
        <v>0</v>
      </c>
      <c r="F11" s="15">
        <v>0</v>
      </c>
      <c r="G11" s="15">
        <v>0</v>
      </c>
      <c r="H11" s="4"/>
    </row>
    <row r="12" spans="2:12" ht="267.75" x14ac:dyDescent="0.25">
      <c r="B12" s="84" t="s">
        <v>14</v>
      </c>
      <c r="C12" s="162" t="s">
        <v>201</v>
      </c>
      <c r="D12" s="155" t="s">
        <v>195</v>
      </c>
      <c r="E12" s="34">
        <v>0</v>
      </c>
      <c r="F12" s="34">
        <v>0</v>
      </c>
      <c r="G12" s="34">
        <v>0</v>
      </c>
      <c r="H12" s="82"/>
      <c r="L12" s="116"/>
    </row>
    <row r="13" spans="2:12" ht="76.5" x14ac:dyDescent="0.25">
      <c r="B13" s="32" t="s">
        <v>103</v>
      </c>
      <c r="C13" s="102" t="s">
        <v>164</v>
      </c>
      <c r="D13" s="155" t="s">
        <v>195</v>
      </c>
      <c r="E13" s="32">
        <v>100</v>
      </c>
      <c r="F13" s="32">
        <v>100</v>
      </c>
      <c r="G13" s="32">
        <v>26.5</v>
      </c>
      <c r="H13" s="102"/>
    </row>
    <row r="14" spans="2:12" ht="76.5" x14ac:dyDescent="0.25">
      <c r="B14" s="32" t="s">
        <v>60</v>
      </c>
      <c r="C14" s="189" t="s">
        <v>198</v>
      </c>
      <c r="D14" s="155" t="s">
        <v>195</v>
      </c>
      <c r="E14" s="188">
        <v>0</v>
      </c>
      <c r="F14" s="188">
        <v>0</v>
      </c>
      <c r="G14" s="188">
        <v>0</v>
      </c>
      <c r="H14" s="189"/>
    </row>
    <row r="15" spans="2:12" ht="76.5" x14ac:dyDescent="0.25">
      <c r="B15" s="32" t="s">
        <v>15</v>
      </c>
      <c r="C15" s="189" t="s">
        <v>200</v>
      </c>
      <c r="D15" s="155" t="s">
        <v>195</v>
      </c>
      <c r="E15" s="188"/>
      <c r="F15" s="188"/>
      <c r="G15" s="188"/>
      <c r="H15" s="189"/>
    </row>
    <row r="16" spans="2:12" ht="93.75" customHeight="1" x14ac:dyDescent="0.25">
      <c r="B16" s="32" t="s">
        <v>127</v>
      </c>
      <c r="C16" s="189" t="s">
        <v>199</v>
      </c>
      <c r="D16" s="155"/>
      <c r="E16" s="188"/>
      <c r="F16" s="188"/>
      <c r="G16" s="188"/>
      <c r="H16" s="189"/>
    </row>
    <row r="17" spans="2:12" ht="76.5" x14ac:dyDescent="0.25">
      <c r="B17" s="190" t="s">
        <v>23</v>
      </c>
      <c r="C17" s="188" t="s">
        <v>197</v>
      </c>
      <c r="D17" s="155" t="s">
        <v>195</v>
      </c>
      <c r="E17" s="103">
        <v>0</v>
      </c>
      <c r="F17" s="103">
        <v>0</v>
      </c>
      <c r="G17" s="103">
        <v>0</v>
      </c>
      <c r="H17" s="103"/>
      <c r="L17" s="63"/>
    </row>
    <row r="18" spans="2:12" ht="114" customHeight="1" x14ac:dyDescent="0.25">
      <c r="B18" s="191" t="s">
        <v>24</v>
      </c>
      <c r="C18" s="31" t="s">
        <v>161</v>
      </c>
      <c r="D18" s="155" t="s">
        <v>195</v>
      </c>
      <c r="E18" s="60">
        <v>0</v>
      </c>
      <c r="F18" s="60">
        <v>0</v>
      </c>
      <c r="G18" s="60">
        <v>0</v>
      </c>
      <c r="H18" s="60"/>
    </row>
    <row r="19" spans="2:12" x14ac:dyDescent="0.25">
      <c r="B19" s="62"/>
      <c r="C19" s="62"/>
      <c r="D19" s="62"/>
      <c r="E19" s="62"/>
      <c r="F19" s="62"/>
      <c r="G19" s="62"/>
      <c r="H19" s="62"/>
    </row>
    <row r="20" spans="2:12" x14ac:dyDescent="0.25">
      <c r="B20" s="62"/>
      <c r="C20" s="62"/>
      <c r="D20" s="62"/>
      <c r="E20" s="62"/>
      <c r="F20" s="62"/>
      <c r="G20" s="62"/>
      <c r="H20" s="62"/>
    </row>
    <row r="21" spans="2:12" x14ac:dyDescent="0.25">
      <c r="B21" s="62"/>
      <c r="C21" s="62"/>
      <c r="D21" s="62"/>
      <c r="E21" s="62"/>
      <c r="F21" s="62"/>
      <c r="G21" s="62"/>
      <c r="H21" s="62"/>
    </row>
    <row r="22" spans="2:12" x14ac:dyDescent="0.25">
      <c r="B22" s="62"/>
      <c r="C22" s="62"/>
      <c r="D22" s="62"/>
      <c r="E22" s="62"/>
      <c r="F22" s="62"/>
      <c r="G22" s="62"/>
      <c r="H22" s="62"/>
    </row>
    <row r="23" spans="2:12" x14ac:dyDescent="0.25">
      <c r="B23" s="62"/>
      <c r="C23" s="62"/>
      <c r="D23" s="62"/>
      <c r="E23" s="62"/>
      <c r="F23" s="62"/>
      <c r="G23" s="62"/>
      <c r="H23" s="62"/>
    </row>
    <row r="24" spans="2:12" x14ac:dyDescent="0.25">
      <c r="B24" s="62"/>
      <c r="C24" s="62"/>
      <c r="D24" s="62"/>
      <c r="E24" s="62"/>
      <c r="F24" s="62"/>
      <c r="G24" s="62"/>
      <c r="H24" s="62"/>
    </row>
    <row r="25" spans="2:12" x14ac:dyDescent="0.25">
      <c r="B25" s="62"/>
      <c r="C25" s="62"/>
      <c r="D25" s="62"/>
      <c r="E25" s="62"/>
      <c r="F25" s="62"/>
      <c r="G25" s="62"/>
      <c r="H25" s="62"/>
    </row>
    <row r="26" spans="2:12" x14ac:dyDescent="0.25">
      <c r="B26" s="62"/>
      <c r="C26" s="62"/>
      <c r="D26" s="62"/>
      <c r="E26" s="62"/>
      <c r="F26" s="62"/>
      <c r="G26" s="62"/>
      <c r="H26" s="62"/>
    </row>
    <row r="27" spans="2:12" x14ac:dyDescent="0.25">
      <c r="B27" s="62"/>
      <c r="C27" s="62"/>
      <c r="D27" s="62"/>
      <c r="E27" s="62"/>
      <c r="F27" s="62"/>
      <c r="G27" s="62"/>
      <c r="H27" s="62"/>
    </row>
    <row r="28" spans="2:12" x14ac:dyDescent="0.25">
      <c r="B28" s="62"/>
      <c r="C28" s="62"/>
      <c r="D28" s="62"/>
      <c r="E28" s="62"/>
      <c r="F28" s="62"/>
      <c r="G28" s="62"/>
      <c r="H28" s="62"/>
    </row>
    <row r="29" spans="2:12" x14ac:dyDescent="0.25">
      <c r="B29" s="62"/>
      <c r="C29" s="62"/>
      <c r="D29" s="62"/>
      <c r="E29" s="62"/>
      <c r="F29" s="62"/>
      <c r="G29" s="62"/>
      <c r="H29" s="62"/>
    </row>
  </sheetData>
  <mergeCells count="7">
    <mergeCell ref="B2:H2"/>
    <mergeCell ref="C3:G3"/>
    <mergeCell ref="B5:B6"/>
    <mergeCell ref="C5:C6"/>
    <mergeCell ref="D5:D6"/>
    <mergeCell ref="E5:G5"/>
    <mergeCell ref="H5:H6"/>
  </mergeCells>
  <phoneticPr fontId="13" type="noConversion"/>
  <pageMargins left="0.11811023622047245" right="0.11811023622047245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H17"/>
  <sheetViews>
    <sheetView workbookViewId="0">
      <selection activeCell="K15" sqref="K15"/>
    </sheetView>
  </sheetViews>
  <sheetFormatPr defaultRowHeight="15" x14ac:dyDescent="0.25"/>
  <cols>
    <col min="1" max="1" width="5.42578125" customWidth="1"/>
    <col min="2" max="2" width="11.42578125" customWidth="1"/>
    <col min="3" max="3" width="23.28515625" customWidth="1"/>
    <col min="4" max="4" width="14.5703125" customWidth="1"/>
    <col min="5" max="5" width="12" customWidth="1"/>
    <col min="6" max="6" width="12.28515625" customWidth="1"/>
    <col min="7" max="7" width="9.85546875" customWidth="1"/>
    <col min="8" max="8" width="9.7109375" customWidth="1"/>
  </cols>
  <sheetData>
    <row r="2" spans="2:8" ht="47.25" customHeight="1" x14ac:dyDescent="0.25">
      <c r="B2" s="280" t="s">
        <v>170</v>
      </c>
      <c r="C2" s="280"/>
      <c r="D2" s="280"/>
      <c r="E2" s="280"/>
      <c r="F2" s="280"/>
      <c r="G2" s="280"/>
      <c r="H2" s="280"/>
    </row>
    <row r="3" spans="2:8" ht="15.75" x14ac:dyDescent="0.25">
      <c r="B3" s="7"/>
      <c r="C3" s="281" t="s">
        <v>30</v>
      </c>
      <c r="D3" s="281"/>
      <c r="E3" s="281"/>
      <c r="F3" s="281"/>
      <c r="G3" s="281"/>
      <c r="H3" s="7"/>
    </row>
    <row r="4" spans="2:8" ht="15.75" x14ac:dyDescent="0.25">
      <c r="B4" s="16"/>
      <c r="C4" s="16"/>
      <c r="D4" s="16"/>
      <c r="E4" s="16"/>
      <c r="F4" s="16"/>
      <c r="G4" s="16"/>
      <c r="H4" s="16"/>
    </row>
    <row r="5" spans="2:8" x14ac:dyDescent="0.25">
      <c r="B5" s="282" t="s">
        <v>0</v>
      </c>
      <c r="C5" s="282" t="s">
        <v>1</v>
      </c>
      <c r="D5" s="282" t="s">
        <v>2</v>
      </c>
      <c r="E5" s="282" t="s">
        <v>3</v>
      </c>
      <c r="F5" s="282"/>
      <c r="G5" s="282"/>
      <c r="H5" s="282" t="s">
        <v>12</v>
      </c>
    </row>
    <row r="6" spans="2:8" ht="89.25" x14ac:dyDescent="0.25">
      <c r="B6" s="282"/>
      <c r="C6" s="282"/>
      <c r="D6" s="282"/>
      <c r="E6" s="93" t="s">
        <v>4</v>
      </c>
      <c r="F6" s="93" t="s">
        <v>11</v>
      </c>
      <c r="G6" s="93" t="s">
        <v>5</v>
      </c>
      <c r="H6" s="282"/>
    </row>
    <row r="7" spans="2:8" x14ac:dyDescent="0.25">
      <c r="B7" s="93">
        <v>1</v>
      </c>
      <c r="C7" s="93">
        <v>2</v>
      </c>
      <c r="D7" s="93">
        <v>3</v>
      </c>
      <c r="E7" s="93">
        <v>4</v>
      </c>
      <c r="F7" s="93">
        <v>5</v>
      </c>
      <c r="G7" s="93">
        <v>6</v>
      </c>
      <c r="H7" s="93"/>
    </row>
    <row r="8" spans="2:8" x14ac:dyDescent="0.25">
      <c r="B8" s="276" t="s">
        <v>6</v>
      </c>
      <c r="C8" s="276" t="s">
        <v>202</v>
      </c>
      <c r="D8" s="90" t="s">
        <v>7</v>
      </c>
      <c r="E8" s="14">
        <f>E10+E13+E16</f>
        <v>0</v>
      </c>
      <c r="F8" s="14">
        <f>F10+F13+F16</f>
        <v>0</v>
      </c>
      <c r="G8" s="14">
        <f>G10+G13+G16</f>
        <v>0</v>
      </c>
      <c r="H8" s="5"/>
    </row>
    <row r="9" spans="2:8" ht="37.5" customHeight="1" x14ac:dyDescent="0.25">
      <c r="B9" s="276"/>
      <c r="C9" s="276"/>
      <c r="D9" s="90"/>
      <c r="E9" s="101"/>
      <c r="F9" s="101"/>
      <c r="G9" s="101"/>
      <c r="H9" s="5"/>
    </row>
    <row r="10" spans="2:8" x14ac:dyDescent="0.25">
      <c r="B10" s="276" t="s">
        <v>8</v>
      </c>
      <c r="C10" s="276" t="s">
        <v>203</v>
      </c>
      <c r="D10" s="90" t="s">
        <v>7</v>
      </c>
      <c r="E10" s="100">
        <f>E12</f>
        <v>0</v>
      </c>
      <c r="F10" s="100">
        <f>F12</f>
        <v>0</v>
      </c>
      <c r="G10" s="100">
        <f>G12</f>
        <v>0</v>
      </c>
      <c r="H10" s="5"/>
    </row>
    <row r="11" spans="2:8" ht="62.25" customHeight="1" x14ac:dyDescent="0.25">
      <c r="B11" s="276"/>
      <c r="C11" s="276"/>
      <c r="D11" s="90" t="s">
        <v>30</v>
      </c>
      <c r="E11" s="101"/>
      <c r="F11" s="101"/>
      <c r="G11" s="101"/>
      <c r="H11" s="5"/>
    </row>
    <row r="12" spans="2:8" ht="156.75" customHeight="1" x14ac:dyDescent="0.25">
      <c r="B12" s="90" t="s">
        <v>9</v>
      </c>
      <c r="C12" s="90" t="s">
        <v>31</v>
      </c>
      <c r="D12" s="90" t="s">
        <v>30</v>
      </c>
      <c r="E12" s="101">
        <v>0</v>
      </c>
      <c r="F12" s="101">
        <v>0</v>
      </c>
      <c r="G12" s="101">
        <v>0</v>
      </c>
      <c r="H12" s="93"/>
    </row>
    <row r="13" spans="2:8" x14ac:dyDescent="0.25">
      <c r="B13" s="276" t="s">
        <v>15</v>
      </c>
      <c r="C13" s="276" t="s">
        <v>204</v>
      </c>
      <c r="D13" s="17" t="s">
        <v>7</v>
      </c>
      <c r="E13" s="100">
        <v>0</v>
      </c>
      <c r="F13" s="100">
        <v>0</v>
      </c>
      <c r="G13" s="100">
        <v>0</v>
      </c>
      <c r="H13" s="5"/>
    </row>
    <row r="14" spans="2:8" ht="52.5" customHeight="1" x14ac:dyDescent="0.25">
      <c r="B14" s="276"/>
      <c r="C14" s="276"/>
      <c r="D14" s="90" t="s">
        <v>30</v>
      </c>
      <c r="E14" s="101">
        <v>0</v>
      </c>
      <c r="F14" s="101">
        <v>0</v>
      </c>
      <c r="G14" s="101">
        <v>0</v>
      </c>
      <c r="H14" s="5"/>
    </row>
    <row r="15" spans="2:8" ht="153" x14ac:dyDescent="0.25">
      <c r="B15" s="90" t="s">
        <v>16</v>
      </c>
      <c r="C15" s="90" t="s">
        <v>32</v>
      </c>
      <c r="D15" s="90" t="s">
        <v>30</v>
      </c>
      <c r="E15" s="101">
        <v>0</v>
      </c>
      <c r="F15" s="101">
        <v>0</v>
      </c>
      <c r="G15" s="101">
        <v>0</v>
      </c>
      <c r="H15" s="93"/>
    </row>
    <row r="16" spans="2:8" ht="38.25" x14ac:dyDescent="0.25">
      <c r="B16" s="90" t="s">
        <v>23</v>
      </c>
      <c r="C16" s="90" t="s">
        <v>101</v>
      </c>
      <c r="D16" s="90" t="s">
        <v>30</v>
      </c>
      <c r="E16" s="100">
        <f>E17</f>
        <v>0</v>
      </c>
      <c r="F16" s="100">
        <f>F17</f>
        <v>0</v>
      </c>
      <c r="G16" s="100">
        <f>G17</f>
        <v>0</v>
      </c>
      <c r="H16" s="93"/>
    </row>
    <row r="17" spans="2:8" ht="51.75" x14ac:dyDescent="0.25">
      <c r="B17" s="39" t="s">
        <v>104</v>
      </c>
      <c r="C17" s="31" t="s">
        <v>102</v>
      </c>
      <c r="D17" s="32" t="s">
        <v>30</v>
      </c>
      <c r="E17" s="118">
        <v>0</v>
      </c>
      <c r="F17" s="51">
        <v>0</v>
      </c>
      <c r="G17" s="51">
        <v>0</v>
      </c>
      <c r="H17" s="2"/>
    </row>
  </sheetData>
  <mergeCells count="13">
    <mergeCell ref="B13:B14"/>
    <mergeCell ref="C13:C14"/>
    <mergeCell ref="B8:B9"/>
    <mergeCell ref="C8:C9"/>
    <mergeCell ref="B10:B11"/>
    <mergeCell ref="C10:C11"/>
    <mergeCell ref="B2:H2"/>
    <mergeCell ref="C3:G3"/>
    <mergeCell ref="B5:B6"/>
    <mergeCell ref="C5:C6"/>
    <mergeCell ref="D5:D6"/>
    <mergeCell ref="E5:G5"/>
    <mergeCell ref="H5:H6"/>
  </mergeCells>
  <phoneticPr fontId="13" type="noConversion"/>
  <pageMargins left="0.11811023622047245" right="0.11811023622047245" top="0.35433070866141736" bottom="0.35433070866141736" header="0.11811023622047245" footer="0.1181102362204724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H22"/>
  <sheetViews>
    <sheetView tabSelected="1" workbookViewId="0">
      <selection activeCell="E30" sqref="E30"/>
    </sheetView>
  </sheetViews>
  <sheetFormatPr defaultRowHeight="15" x14ac:dyDescent="0.25"/>
  <cols>
    <col min="1" max="1" width="3.42578125" customWidth="1"/>
    <col min="2" max="2" width="14.42578125" customWidth="1"/>
    <col min="3" max="3" width="24.5703125" customWidth="1"/>
    <col min="4" max="4" width="11.42578125" customWidth="1"/>
    <col min="5" max="5" width="10" customWidth="1"/>
    <col min="6" max="6" width="11.140625" customWidth="1"/>
    <col min="7" max="7" width="10.5703125" customWidth="1"/>
    <col min="8" max="8" width="10.28515625" customWidth="1"/>
  </cols>
  <sheetData>
    <row r="2" spans="2:8" ht="45.75" customHeight="1" x14ac:dyDescent="0.25">
      <c r="B2" s="280" t="s">
        <v>170</v>
      </c>
      <c r="C2" s="280"/>
      <c r="D2" s="280"/>
      <c r="E2" s="280"/>
      <c r="F2" s="280"/>
      <c r="G2" s="280"/>
      <c r="H2" s="280"/>
    </row>
    <row r="3" spans="2:8" ht="15.75" x14ac:dyDescent="0.25">
      <c r="B3" s="7"/>
      <c r="C3" s="281" t="s">
        <v>61</v>
      </c>
      <c r="D3" s="281"/>
      <c r="E3" s="281"/>
      <c r="F3" s="281"/>
      <c r="G3" s="281"/>
      <c r="H3" s="7"/>
    </row>
    <row r="4" spans="2:8" ht="15.75" x14ac:dyDescent="0.25">
      <c r="B4" s="16"/>
      <c r="C4" s="16"/>
      <c r="D4" s="16"/>
      <c r="E4" s="16"/>
      <c r="F4" s="16"/>
      <c r="G4" s="16"/>
      <c r="H4" s="16"/>
    </row>
    <row r="5" spans="2:8" x14ac:dyDescent="0.25">
      <c r="B5" s="282" t="s">
        <v>0</v>
      </c>
      <c r="C5" s="282" t="s">
        <v>1</v>
      </c>
      <c r="D5" s="282" t="s">
        <v>2</v>
      </c>
      <c r="E5" s="282" t="s">
        <v>3</v>
      </c>
      <c r="F5" s="282"/>
      <c r="G5" s="282"/>
      <c r="H5" s="282" t="s">
        <v>12</v>
      </c>
    </row>
    <row r="6" spans="2:8" ht="89.25" x14ac:dyDescent="0.25">
      <c r="B6" s="282"/>
      <c r="C6" s="282"/>
      <c r="D6" s="282"/>
      <c r="E6" s="93" t="s">
        <v>4</v>
      </c>
      <c r="F6" s="93" t="s">
        <v>11</v>
      </c>
      <c r="G6" s="93" t="s">
        <v>5</v>
      </c>
      <c r="H6" s="282"/>
    </row>
    <row r="7" spans="2:8" x14ac:dyDescent="0.25">
      <c r="B7" s="93">
        <v>1</v>
      </c>
      <c r="C7" s="93">
        <v>2</v>
      </c>
      <c r="D7" s="93">
        <v>3</v>
      </c>
      <c r="E7" s="93">
        <v>4</v>
      </c>
      <c r="F7" s="93">
        <v>5</v>
      </c>
      <c r="G7" s="93">
        <v>6</v>
      </c>
      <c r="H7" s="93"/>
    </row>
    <row r="8" spans="2:8" x14ac:dyDescent="0.25">
      <c r="B8" s="277" t="s">
        <v>29</v>
      </c>
      <c r="C8" s="277" t="s">
        <v>205</v>
      </c>
      <c r="D8" s="90" t="s">
        <v>7</v>
      </c>
      <c r="E8" s="14">
        <f>E13+E21+E19</f>
        <v>1500</v>
      </c>
      <c r="F8" s="14">
        <f t="shared" ref="F8:G8" si="0">F13+F21+F19</f>
        <v>1500</v>
      </c>
      <c r="G8" s="14">
        <f t="shared" si="0"/>
        <v>0</v>
      </c>
      <c r="H8" s="101"/>
    </row>
    <row r="9" spans="2:8" x14ac:dyDescent="0.25">
      <c r="B9" s="277"/>
      <c r="C9" s="277"/>
      <c r="D9" s="276"/>
      <c r="E9" s="292"/>
      <c r="F9" s="292"/>
      <c r="G9" s="292"/>
      <c r="H9" s="292"/>
    </row>
    <row r="10" spans="2:8" x14ac:dyDescent="0.25">
      <c r="B10" s="277"/>
      <c r="C10" s="277"/>
      <c r="D10" s="276"/>
      <c r="E10" s="292"/>
      <c r="F10" s="292"/>
      <c r="G10" s="292"/>
      <c r="H10" s="292"/>
    </row>
    <row r="11" spans="2:8" x14ac:dyDescent="0.25">
      <c r="B11" s="277"/>
      <c r="C11" s="277"/>
      <c r="D11" s="276"/>
      <c r="E11" s="292"/>
      <c r="F11" s="292"/>
      <c r="G11" s="292"/>
      <c r="H11" s="292"/>
    </row>
    <row r="12" spans="2:8" ht="6.75" customHeight="1" x14ac:dyDescent="0.25">
      <c r="B12" s="277"/>
      <c r="C12" s="277"/>
      <c r="D12" s="276"/>
      <c r="E12" s="292"/>
      <c r="F12" s="292"/>
      <c r="G12" s="292"/>
      <c r="H12" s="292"/>
    </row>
    <row r="13" spans="2:8" x14ac:dyDescent="0.25">
      <c r="B13" s="276" t="s">
        <v>8</v>
      </c>
      <c r="C13" s="276" t="s">
        <v>206</v>
      </c>
      <c r="D13" s="276"/>
      <c r="E13" s="363">
        <f>E18</f>
        <v>500</v>
      </c>
      <c r="F13" s="363">
        <f>F18</f>
        <v>500</v>
      </c>
      <c r="G13" s="363">
        <f>G18</f>
        <v>0</v>
      </c>
      <c r="H13" s="292"/>
    </row>
    <row r="14" spans="2:8" x14ac:dyDescent="0.25">
      <c r="B14" s="276"/>
      <c r="C14" s="276"/>
      <c r="D14" s="276"/>
      <c r="E14" s="363"/>
      <c r="F14" s="363"/>
      <c r="G14" s="363"/>
      <c r="H14" s="292"/>
    </row>
    <row r="15" spans="2:8" x14ac:dyDescent="0.25">
      <c r="B15" s="276"/>
      <c r="C15" s="276"/>
      <c r="D15" s="276"/>
      <c r="E15" s="363"/>
      <c r="F15" s="363"/>
      <c r="G15" s="363"/>
      <c r="H15" s="292"/>
    </row>
    <row r="16" spans="2:8" ht="12" customHeight="1" x14ac:dyDescent="0.25">
      <c r="B16" s="276"/>
      <c r="C16" s="276"/>
      <c r="D16" s="276"/>
      <c r="E16" s="363"/>
      <c r="F16" s="363"/>
      <c r="G16" s="363"/>
      <c r="H16" s="292"/>
    </row>
    <row r="17" spans="2:8" hidden="1" x14ac:dyDescent="0.25">
      <c r="B17" s="276"/>
      <c r="C17" s="276"/>
      <c r="D17" s="276"/>
      <c r="E17" s="363"/>
      <c r="F17" s="363"/>
      <c r="G17" s="363"/>
      <c r="H17" s="292"/>
    </row>
    <row r="18" spans="2:8" ht="104.25" customHeight="1" x14ac:dyDescent="0.25">
      <c r="B18" s="90" t="s">
        <v>9</v>
      </c>
      <c r="C18" s="90" t="s">
        <v>71</v>
      </c>
      <c r="D18" s="90" t="s">
        <v>61</v>
      </c>
      <c r="E18" s="101">
        <v>500</v>
      </c>
      <c r="F18" s="101">
        <v>500</v>
      </c>
      <c r="G18" s="101">
        <v>0</v>
      </c>
      <c r="H18" s="101"/>
    </row>
    <row r="19" spans="2:8" ht="102" x14ac:dyDescent="0.25">
      <c r="B19" s="51" t="s">
        <v>80</v>
      </c>
      <c r="C19" s="32" t="s">
        <v>135</v>
      </c>
      <c r="D19" s="31"/>
      <c r="E19" s="193">
        <f>E20</f>
        <v>0</v>
      </c>
      <c r="F19" s="193">
        <f>F20</f>
        <v>0</v>
      </c>
      <c r="G19" s="193">
        <f>G20</f>
        <v>0</v>
      </c>
      <c r="H19" s="30"/>
    </row>
    <row r="20" spans="2:8" ht="92.25" customHeight="1" x14ac:dyDescent="0.25">
      <c r="B20" s="32" t="s">
        <v>16</v>
      </c>
      <c r="C20" s="31" t="s">
        <v>136</v>
      </c>
      <c r="D20" s="31"/>
      <c r="E20" s="193">
        <v>0</v>
      </c>
      <c r="F20" s="193">
        <v>0</v>
      </c>
      <c r="G20" s="193">
        <v>0</v>
      </c>
      <c r="H20" s="30"/>
    </row>
    <row r="21" spans="2:8" ht="72" customHeight="1" x14ac:dyDescent="0.25">
      <c r="B21" s="32" t="s">
        <v>23</v>
      </c>
      <c r="C21" s="32" t="s">
        <v>355</v>
      </c>
      <c r="D21" s="90" t="s">
        <v>61</v>
      </c>
      <c r="E21" s="104">
        <f>SUM(E22:E22)</f>
        <v>1000</v>
      </c>
      <c r="F21" s="104">
        <f>SUM(F22:F22)</f>
        <v>1000</v>
      </c>
      <c r="G21" s="104">
        <f>SUM(G22:G22)</f>
        <v>0</v>
      </c>
      <c r="H21" s="30"/>
    </row>
    <row r="22" spans="2:8" ht="26.25" x14ac:dyDescent="0.25">
      <c r="B22" s="31" t="s">
        <v>24</v>
      </c>
      <c r="C22" s="31" t="s">
        <v>308</v>
      </c>
      <c r="D22" s="2"/>
      <c r="E22" s="89">
        <v>1000</v>
      </c>
      <c r="F22" s="89">
        <v>1000</v>
      </c>
      <c r="G22" s="202">
        <v>0</v>
      </c>
      <c r="H22" s="2"/>
    </row>
  </sheetData>
  <mergeCells count="21">
    <mergeCell ref="B13:B17"/>
    <mergeCell ref="C13:C17"/>
    <mergeCell ref="D13:D17"/>
    <mergeCell ref="E13:E17"/>
    <mergeCell ref="B8:B12"/>
    <mergeCell ref="C8:C12"/>
    <mergeCell ref="D9:D12"/>
    <mergeCell ref="E9:E12"/>
    <mergeCell ref="G13:G17"/>
    <mergeCell ref="H13:H17"/>
    <mergeCell ref="F9:F12"/>
    <mergeCell ref="G9:G12"/>
    <mergeCell ref="H9:H12"/>
    <mergeCell ref="F13:F17"/>
    <mergeCell ref="B2:H2"/>
    <mergeCell ref="C3:G3"/>
    <mergeCell ref="B5:B6"/>
    <mergeCell ref="C5:C6"/>
    <mergeCell ref="D5:D6"/>
    <mergeCell ref="E5:G5"/>
    <mergeCell ref="H5:H6"/>
  </mergeCells>
  <phoneticPr fontId="13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H10"/>
  <sheetViews>
    <sheetView workbookViewId="0">
      <selection activeCell="H17" sqref="H17"/>
    </sheetView>
  </sheetViews>
  <sheetFormatPr defaultRowHeight="15" x14ac:dyDescent="0.25"/>
  <cols>
    <col min="1" max="1" width="4.28515625" customWidth="1"/>
    <col min="2" max="2" width="14.140625" customWidth="1"/>
    <col min="3" max="3" width="25.7109375" customWidth="1"/>
    <col min="4" max="4" width="15.85546875" customWidth="1"/>
    <col min="5" max="5" width="11.7109375" customWidth="1"/>
    <col min="6" max="6" width="9.85546875" bestFit="1" customWidth="1"/>
    <col min="7" max="7" width="9.28515625" customWidth="1"/>
    <col min="8" max="8" width="9" customWidth="1"/>
  </cols>
  <sheetData>
    <row r="2" spans="2:8" ht="34.5" customHeight="1" x14ac:dyDescent="0.25">
      <c r="B2" s="280" t="s">
        <v>207</v>
      </c>
      <c r="C2" s="280"/>
      <c r="D2" s="280"/>
      <c r="E2" s="280"/>
      <c r="F2" s="280"/>
      <c r="G2" s="280"/>
      <c r="H2" s="280"/>
    </row>
    <row r="3" spans="2:8" ht="15.75" customHeight="1" x14ac:dyDescent="0.25">
      <c r="B3" s="7"/>
      <c r="C3" s="281" t="s">
        <v>309</v>
      </c>
      <c r="D3" s="281"/>
      <c r="E3" s="281"/>
      <c r="F3" s="281"/>
      <c r="G3" s="281"/>
      <c r="H3" s="7"/>
    </row>
    <row r="4" spans="2:8" ht="15.75" x14ac:dyDescent="0.25">
      <c r="B4" s="16"/>
      <c r="C4" s="16"/>
      <c r="D4" s="16"/>
      <c r="E4" s="16"/>
      <c r="F4" s="16"/>
      <c r="G4" s="16"/>
      <c r="H4" s="16"/>
    </row>
    <row r="5" spans="2:8" ht="15" customHeight="1" x14ac:dyDescent="0.25">
      <c r="B5" s="364" t="s">
        <v>0</v>
      </c>
      <c r="C5" s="364" t="s">
        <v>1</v>
      </c>
      <c r="D5" s="364" t="s">
        <v>2</v>
      </c>
      <c r="E5" s="366" t="s">
        <v>3</v>
      </c>
      <c r="F5" s="367"/>
      <c r="G5" s="368"/>
      <c r="H5" s="364" t="s">
        <v>12</v>
      </c>
    </row>
    <row r="6" spans="2:8" ht="89.25" x14ac:dyDescent="0.25">
      <c r="B6" s="365"/>
      <c r="C6" s="365"/>
      <c r="D6" s="365"/>
      <c r="E6" s="93" t="s">
        <v>4</v>
      </c>
      <c r="F6" s="93" t="s">
        <v>11</v>
      </c>
      <c r="G6" s="93" t="s">
        <v>5</v>
      </c>
      <c r="H6" s="365"/>
    </row>
    <row r="7" spans="2:8" x14ac:dyDescent="0.25">
      <c r="B7" s="93">
        <v>1</v>
      </c>
      <c r="C7" s="93">
        <v>2</v>
      </c>
      <c r="D7" s="93">
        <v>3</v>
      </c>
      <c r="E7" s="93">
        <v>4</v>
      </c>
      <c r="F7" s="93">
        <v>5</v>
      </c>
      <c r="G7" s="93">
        <v>6</v>
      </c>
      <c r="H7" s="93"/>
    </row>
    <row r="8" spans="2:8" ht="63.75" x14ac:dyDescent="0.25">
      <c r="B8" s="90" t="s">
        <v>6</v>
      </c>
      <c r="C8" s="155" t="s">
        <v>208</v>
      </c>
      <c r="D8" s="155" t="s">
        <v>54</v>
      </c>
      <c r="E8" s="65">
        <f>+E9</f>
        <v>15261.7</v>
      </c>
      <c r="F8" s="65">
        <f t="shared" ref="F8:G8" si="0">+F9</f>
        <v>15261.7</v>
      </c>
      <c r="G8" s="65">
        <f t="shared" si="0"/>
        <v>3254.7</v>
      </c>
      <c r="H8" s="5"/>
    </row>
    <row r="9" spans="2:8" ht="51" x14ac:dyDescent="0.25">
      <c r="B9" s="17" t="s">
        <v>28</v>
      </c>
      <c r="C9" s="155" t="s">
        <v>209</v>
      </c>
      <c r="D9" s="90" t="s">
        <v>7</v>
      </c>
      <c r="E9" s="69">
        <f>E10</f>
        <v>15261.7</v>
      </c>
      <c r="F9" s="69">
        <f t="shared" ref="F9:G9" si="1">F10</f>
        <v>15261.7</v>
      </c>
      <c r="G9" s="69">
        <f t="shared" si="1"/>
        <v>3254.7</v>
      </c>
      <c r="H9" s="3"/>
    </row>
    <row r="10" spans="2:8" ht="38.25" x14ac:dyDescent="0.25">
      <c r="B10" s="90" t="s">
        <v>55</v>
      </c>
      <c r="C10" s="90" t="s">
        <v>56</v>
      </c>
      <c r="D10" s="90" t="s">
        <v>54</v>
      </c>
      <c r="E10" s="68">
        <v>15261.7</v>
      </c>
      <c r="F10" s="68">
        <v>15261.7</v>
      </c>
      <c r="G10" s="68">
        <v>3254.7</v>
      </c>
      <c r="H10" s="2"/>
    </row>
  </sheetData>
  <mergeCells count="7">
    <mergeCell ref="B2:H2"/>
    <mergeCell ref="C3:G3"/>
    <mergeCell ref="B5:B6"/>
    <mergeCell ref="C5:C6"/>
    <mergeCell ref="D5:D6"/>
    <mergeCell ref="E5:G5"/>
    <mergeCell ref="H5:H6"/>
  </mergeCells>
  <phoneticPr fontId="13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H20"/>
  <sheetViews>
    <sheetView workbookViewId="0">
      <selection activeCell="I19" sqref="I19"/>
    </sheetView>
  </sheetViews>
  <sheetFormatPr defaultRowHeight="15" x14ac:dyDescent="0.25"/>
  <cols>
    <col min="1" max="1" width="3.5703125" customWidth="1"/>
    <col min="2" max="2" width="15" customWidth="1"/>
    <col min="3" max="3" width="21.85546875" customWidth="1"/>
    <col min="4" max="4" width="11.28515625" customWidth="1"/>
    <col min="5" max="5" width="9.42578125" customWidth="1"/>
    <col min="6" max="6" width="11.42578125" customWidth="1"/>
    <col min="7" max="7" width="9" customWidth="1"/>
    <col min="8" max="8" width="7.5703125" customWidth="1"/>
  </cols>
  <sheetData>
    <row r="2" spans="2:8" ht="48.75" customHeight="1" x14ac:dyDescent="0.25">
      <c r="B2" s="280" t="s">
        <v>170</v>
      </c>
      <c r="C2" s="280"/>
      <c r="D2" s="280"/>
      <c r="E2" s="280"/>
      <c r="F2" s="280"/>
      <c r="G2" s="280"/>
      <c r="H2" s="280"/>
    </row>
    <row r="3" spans="2:8" ht="15.75" x14ac:dyDescent="0.25">
      <c r="B3" s="7"/>
      <c r="C3" s="281" t="s">
        <v>61</v>
      </c>
      <c r="D3" s="281"/>
      <c r="E3" s="281"/>
      <c r="F3" s="281"/>
      <c r="G3" s="281"/>
      <c r="H3" s="7"/>
    </row>
    <row r="4" spans="2:8" ht="15.75" x14ac:dyDescent="0.25">
      <c r="B4" s="16"/>
      <c r="C4" s="16"/>
      <c r="D4" s="16"/>
      <c r="E4" s="16"/>
      <c r="F4" s="16"/>
      <c r="G4" s="16"/>
      <c r="H4" s="16"/>
    </row>
    <row r="5" spans="2:8" x14ac:dyDescent="0.25">
      <c r="B5" s="282" t="s">
        <v>0</v>
      </c>
      <c r="C5" s="282" t="s">
        <v>1</v>
      </c>
      <c r="D5" s="282" t="s">
        <v>2</v>
      </c>
      <c r="E5" s="282" t="s">
        <v>3</v>
      </c>
      <c r="F5" s="282"/>
      <c r="G5" s="282"/>
      <c r="H5" s="282" t="s">
        <v>12</v>
      </c>
    </row>
    <row r="6" spans="2:8" ht="89.25" x14ac:dyDescent="0.25">
      <c r="B6" s="282"/>
      <c r="C6" s="282"/>
      <c r="D6" s="282"/>
      <c r="E6" s="93" t="s">
        <v>4</v>
      </c>
      <c r="F6" s="93" t="s">
        <v>11</v>
      </c>
      <c r="G6" s="93" t="s">
        <v>5</v>
      </c>
      <c r="H6" s="282"/>
    </row>
    <row r="7" spans="2:8" x14ac:dyDescent="0.25">
      <c r="B7" s="93">
        <v>1</v>
      </c>
      <c r="C7" s="93">
        <v>2</v>
      </c>
      <c r="D7" s="93">
        <v>3</v>
      </c>
      <c r="E7" s="93">
        <v>4</v>
      </c>
      <c r="F7" s="93">
        <v>5</v>
      </c>
      <c r="G7" s="93">
        <v>6</v>
      </c>
      <c r="H7" s="93"/>
    </row>
    <row r="8" spans="2:8" x14ac:dyDescent="0.25">
      <c r="B8" s="276" t="s">
        <v>6</v>
      </c>
      <c r="C8" s="276" t="s">
        <v>210</v>
      </c>
      <c r="D8" s="90" t="s">
        <v>7</v>
      </c>
      <c r="E8" s="65">
        <f>E10</f>
        <v>500</v>
      </c>
      <c r="F8" s="65">
        <f>F10</f>
        <v>500</v>
      </c>
      <c r="G8" s="65">
        <f>G10</f>
        <v>0</v>
      </c>
      <c r="H8" s="139"/>
    </row>
    <row r="9" spans="2:8" ht="42.75" customHeight="1" x14ac:dyDescent="0.25">
      <c r="B9" s="276"/>
      <c r="C9" s="276"/>
      <c r="D9" s="90" t="s">
        <v>61</v>
      </c>
      <c r="E9" s="94"/>
      <c r="F9" s="94"/>
      <c r="G9" s="94"/>
      <c r="H9" s="139"/>
    </row>
    <row r="10" spans="2:8" x14ac:dyDescent="0.25">
      <c r="B10" s="276" t="s">
        <v>8</v>
      </c>
      <c r="C10" s="276" t="s">
        <v>67</v>
      </c>
      <c r="D10" s="90" t="s">
        <v>7</v>
      </c>
      <c r="E10" s="67">
        <f>SUM(E11:E20)</f>
        <v>500</v>
      </c>
      <c r="F10" s="236">
        <f t="shared" ref="F10:G10" si="0">SUM(F11:F20)</f>
        <v>500</v>
      </c>
      <c r="G10" s="236">
        <f t="shared" si="0"/>
        <v>0</v>
      </c>
      <c r="H10" s="139"/>
    </row>
    <row r="11" spans="2:8" ht="73.5" customHeight="1" x14ac:dyDescent="0.25">
      <c r="B11" s="276"/>
      <c r="C11" s="276"/>
      <c r="D11" s="90" t="s">
        <v>61</v>
      </c>
      <c r="E11" s="94"/>
      <c r="F11" s="94"/>
      <c r="G11" s="94"/>
      <c r="H11" s="139"/>
    </row>
    <row r="12" spans="2:8" x14ac:dyDescent="0.25">
      <c r="B12" s="276" t="s">
        <v>9</v>
      </c>
      <c r="C12" s="276" t="s">
        <v>90</v>
      </c>
      <c r="D12" s="276" t="s">
        <v>61</v>
      </c>
      <c r="E12" s="284">
        <v>0</v>
      </c>
      <c r="F12" s="284">
        <v>0</v>
      </c>
      <c r="G12" s="284">
        <v>0</v>
      </c>
      <c r="H12" s="369"/>
    </row>
    <row r="13" spans="2:8" x14ac:dyDescent="0.25">
      <c r="B13" s="276"/>
      <c r="C13" s="276"/>
      <c r="D13" s="276"/>
      <c r="E13" s="284"/>
      <c r="F13" s="284"/>
      <c r="G13" s="284"/>
      <c r="H13" s="369"/>
    </row>
    <row r="14" spans="2:8" x14ac:dyDescent="0.25">
      <c r="B14" s="276"/>
      <c r="C14" s="276"/>
      <c r="D14" s="276"/>
      <c r="E14" s="284"/>
      <c r="F14" s="284"/>
      <c r="G14" s="284"/>
      <c r="H14" s="369"/>
    </row>
    <row r="15" spans="2:8" x14ac:dyDescent="0.25">
      <c r="B15" s="276"/>
      <c r="C15" s="276"/>
      <c r="D15" s="276"/>
      <c r="E15" s="284"/>
      <c r="F15" s="284"/>
      <c r="G15" s="284"/>
      <c r="H15" s="369"/>
    </row>
    <row r="16" spans="2:8" x14ac:dyDescent="0.25">
      <c r="B16" s="276"/>
      <c r="C16" s="276"/>
      <c r="D16" s="276"/>
      <c r="E16" s="284"/>
      <c r="F16" s="284"/>
      <c r="G16" s="284"/>
      <c r="H16" s="369"/>
    </row>
    <row r="17" spans="2:8" x14ac:dyDescent="0.25">
      <c r="B17" s="276"/>
      <c r="C17" s="276"/>
      <c r="D17" s="276"/>
      <c r="E17" s="284"/>
      <c r="F17" s="284"/>
      <c r="G17" s="284"/>
      <c r="H17" s="369"/>
    </row>
    <row r="18" spans="2:8" ht="63.75" x14ac:dyDescent="0.25">
      <c r="B18" s="238" t="s">
        <v>70</v>
      </c>
      <c r="C18" s="203" t="s">
        <v>310</v>
      </c>
      <c r="D18" s="238" t="s">
        <v>61</v>
      </c>
      <c r="E18" s="72"/>
      <c r="F18" s="72"/>
      <c r="G18" s="72"/>
      <c r="H18" s="240"/>
    </row>
    <row r="19" spans="2:8" ht="64.5" x14ac:dyDescent="0.25">
      <c r="B19" s="238" t="s">
        <v>14</v>
      </c>
      <c r="C19" s="31" t="s">
        <v>311</v>
      </c>
      <c r="D19" s="238" t="s">
        <v>61</v>
      </c>
      <c r="E19" s="235">
        <v>500</v>
      </c>
      <c r="F19" s="235">
        <v>500</v>
      </c>
      <c r="G19" s="235">
        <v>0</v>
      </c>
      <c r="H19" s="239"/>
    </row>
    <row r="20" spans="2:8" ht="127.5" x14ac:dyDescent="0.25">
      <c r="B20" s="234" t="s">
        <v>103</v>
      </c>
      <c r="C20" s="234" t="s">
        <v>211</v>
      </c>
      <c r="D20" s="234" t="s">
        <v>61</v>
      </c>
      <c r="E20" s="235">
        <v>0</v>
      </c>
      <c r="F20" s="235">
        <v>0</v>
      </c>
      <c r="G20" s="235">
        <v>0</v>
      </c>
      <c r="H20" s="239"/>
    </row>
  </sheetData>
  <mergeCells count="18">
    <mergeCell ref="B2:H2"/>
    <mergeCell ref="C3:G3"/>
    <mergeCell ref="B5:B6"/>
    <mergeCell ref="C5:C6"/>
    <mergeCell ref="D5:D6"/>
    <mergeCell ref="E5:G5"/>
    <mergeCell ref="H5:H6"/>
    <mergeCell ref="B8:B9"/>
    <mergeCell ref="C8:C9"/>
    <mergeCell ref="B10:B11"/>
    <mergeCell ref="C10:C11"/>
    <mergeCell ref="H12:H17"/>
    <mergeCell ref="B12:B17"/>
    <mergeCell ref="C12:C17"/>
    <mergeCell ref="D12:D17"/>
    <mergeCell ref="E12:E17"/>
    <mergeCell ref="F12:F17"/>
    <mergeCell ref="G12:G17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свод</vt:lpstr>
      <vt:lpstr>МП 1 </vt:lpstr>
      <vt:lpstr>МП 2</vt:lpstr>
      <vt:lpstr>МП 3</vt:lpstr>
      <vt:lpstr>МП4</vt:lpstr>
      <vt:lpstr>МП5</vt:lpstr>
      <vt:lpstr>МП6</vt:lpstr>
      <vt:lpstr>МП7</vt:lpstr>
      <vt:lpstr>МП8</vt:lpstr>
      <vt:lpstr>МП9</vt:lpstr>
      <vt:lpstr>МП10</vt:lpstr>
      <vt:lpstr>МП11</vt:lpstr>
      <vt:lpstr>МП12</vt:lpstr>
      <vt:lpstr>МП13</vt:lpstr>
      <vt:lpstr>МП14</vt:lpstr>
      <vt:lpstr>МП15</vt:lpstr>
      <vt:lpstr>МП16</vt:lpstr>
      <vt:lpstr>МП17</vt:lpstr>
      <vt:lpstr>свод!Заголовки_для_печати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2026-05-12T12:55:00Z</dcterms:modified>
</cp:coreProperties>
</file>